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rainc.sharepoint.com/sites/A08_ECONOMICO/Documentos/A11_NOVO MCMV/05_Relatórios Power BI site/"/>
    </mc:Choice>
  </mc:AlternateContent>
  <xr:revisionPtr revIDLastSave="13" documentId="8_{A02C4BAC-D2B1-436A-A833-A09BB7C506CE}" xr6:coauthVersionLast="47" xr6:coauthVersionMax="47" xr10:uidLastSave="{E6629208-5D76-420B-947D-242CD7434063}"/>
  <bookViews>
    <workbookView xWindow="28680" yWindow="-90" windowWidth="29040" windowHeight="15840" activeTab="3" xr2:uid="{00000000-000D-0000-FFFF-FFFF00000000}"/>
  </bookViews>
  <sheets>
    <sheet name="Unidade Contratadas" sheetId="4" r:id="rId1"/>
    <sheet name="Empréstimos" sheetId="5" r:id="rId2"/>
    <sheet name="Descontos" sheetId="6" r:id="rId3"/>
    <sheet name="Unidade Contratadas - UFs" sheetId="7" r:id="rId4"/>
  </sheets>
  <definedNames>
    <definedName name="_xlnm.Print_Area" localSheetId="2">Descontos!$A$1:$G$34</definedName>
    <definedName name="_xlnm.Print_Area" localSheetId="1">Empréstimos!$A$1:$G$44</definedName>
    <definedName name="_xlnm.Print_Area" localSheetId="0">'Unidade Contratadas'!$A$1:$G$44</definedName>
    <definedName name="_xlnm.Print_Area" localSheetId="3">'Unidade Contratadas - UFs'!$A$1:$F$41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6" l="1"/>
  <c r="D40" i="4"/>
  <c r="D42" i="4"/>
  <c r="C41" i="4"/>
  <c r="D40" i="5"/>
  <c r="D42" i="5"/>
  <c r="C40" i="5"/>
  <c r="E33" i="5"/>
  <c r="C34" i="5"/>
  <c r="C35" i="5" s="1"/>
  <c r="E35" i="5" s="1"/>
  <c r="C33" i="5"/>
  <c r="D33" i="5"/>
  <c r="D27" i="5"/>
  <c r="D32" i="5" s="1"/>
  <c r="C32" i="5"/>
  <c r="D32" i="6"/>
  <c r="D31" i="6"/>
  <c r="C32" i="6"/>
  <c r="C31" i="6"/>
  <c r="E26" i="6"/>
  <c r="D73" i="7"/>
  <c r="D41" i="4"/>
  <c r="C42" i="4"/>
  <c r="C40" i="4"/>
  <c r="E35" i="4"/>
  <c r="E32" i="4"/>
  <c r="E34" i="4"/>
  <c r="E33" i="4"/>
  <c r="D34" i="4"/>
  <c r="C34" i="4"/>
  <c r="D33" i="4"/>
  <c r="C33" i="4"/>
  <c r="D32" i="4"/>
  <c r="C32" i="4"/>
  <c r="E27" i="4"/>
  <c r="F27" i="4"/>
  <c r="G27" i="4"/>
  <c r="D27" i="4"/>
  <c r="D41" i="5"/>
  <c r="E34" i="5"/>
  <c r="D35" i="5"/>
  <c r="D34" i="5"/>
  <c r="E27" i="5"/>
  <c r="F27" i="5"/>
  <c r="G27" i="5"/>
  <c r="C41" i="5" l="1"/>
  <c r="C42" i="5"/>
  <c r="E32" i="5"/>
  <c r="E25" i="6"/>
  <c r="D26" i="6"/>
  <c r="C26" i="6"/>
  <c r="E18" i="6"/>
  <c r="F18" i="6"/>
  <c r="D18" i="6"/>
  <c r="F17" i="6"/>
  <c r="F16" i="6"/>
  <c r="F14" i="6"/>
  <c r="E14" i="6"/>
  <c r="D14" i="6"/>
  <c r="F13" i="6"/>
  <c r="F12" i="6"/>
  <c r="H40" i="7"/>
  <c r="E40" i="7"/>
  <c r="F40" i="7"/>
  <c r="G40" i="7"/>
  <c r="D40" i="7"/>
  <c r="K73" i="7"/>
  <c r="E73" i="7"/>
  <c r="F73" i="7"/>
  <c r="G73" i="7"/>
  <c r="H73" i="7"/>
  <c r="J73" i="7"/>
  <c r="D35" i="4" l="1"/>
  <c r="C35" i="4"/>
  <c r="I73" i="7"/>
  <c r="I40" i="7"/>
  <c r="J40" i="7"/>
  <c r="K40" i="7"/>
</calcChain>
</file>

<file path=xl/sharedStrings.xml><?xml version="1.0" encoding="utf-8"?>
<sst xmlns="http://schemas.openxmlformats.org/spreadsheetml/2006/main" count="204" uniqueCount="76">
  <si>
    <t>G1</t>
  </si>
  <si>
    <t>G2</t>
  </si>
  <si>
    <t>G3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</si>
  <si>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</si>
  <si>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</si>
  <si>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</si>
  <si>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</si>
  <si>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</si>
  <si>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</si>
  <si>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</si>
  <si>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</si>
  <si>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</si>
  <si>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</si>
  <si>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</si>
  <si>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</si>
  <si>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Ano</t>
  </si>
  <si>
    <t>Mês</t>
  </si>
  <si>
    <t>UNIDADES CONTRATADAS</t>
  </si>
  <si>
    <t xml:space="preserve">Tabela 01 - Unidades Contratadas por Mês e Grupos </t>
  </si>
  <si>
    <t>Total</t>
  </si>
  <si>
    <t>Variação</t>
  </si>
  <si>
    <t>Tabela 01 - Volume de Empréstimos por Mês e Grupos em R$ Milhões</t>
  </si>
  <si>
    <t>DESCONTOS</t>
  </si>
  <si>
    <t>Tabela 01 - Volume de Descontos por Mês e Grupos em R$ Milhões</t>
  </si>
  <si>
    <t>UF</t>
  </si>
  <si>
    <t>REGIÃO</t>
  </si>
  <si>
    <t>NORTE</t>
  </si>
  <si>
    <t>NORDESTE</t>
  </si>
  <si>
    <t>SUDESTE</t>
  </si>
  <si>
    <t>SUL</t>
  </si>
  <si>
    <t>CENTRO OESTE</t>
  </si>
  <si>
    <t>AC</t>
  </si>
  <si>
    <t>AM</t>
  </si>
  <si>
    <t>AP</t>
  </si>
  <si>
    <t>RO</t>
  </si>
  <si>
    <t>RR</t>
  </si>
  <si>
    <t>PA</t>
  </si>
  <si>
    <t>TO</t>
  </si>
  <si>
    <t>BA</t>
  </si>
  <si>
    <t>CE</t>
  </si>
  <si>
    <t>SE</t>
  </si>
  <si>
    <t>AL</t>
  </si>
  <si>
    <t>MA</t>
  </si>
  <si>
    <t>PE</t>
  </si>
  <si>
    <t>PB</t>
  </si>
  <si>
    <t>RN</t>
  </si>
  <si>
    <t>ES</t>
  </si>
  <si>
    <t>MG</t>
  </si>
  <si>
    <t>RJ</t>
  </si>
  <si>
    <t>SP</t>
  </si>
  <si>
    <t>PR</t>
  </si>
  <si>
    <t>SC</t>
  </si>
  <si>
    <t>RS</t>
  </si>
  <si>
    <t>MT</t>
  </si>
  <si>
    <t>MS</t>
  </si>
  <si>
    <t>GO</t>
  </si>
  <si>
    <t>DF</t>
  </si>
  <si>
    <t>PI</t>
  </si>
  <si>
    <t>TOTAL</t>
  </si>
  <si>
    <t>TOTAL GERAL</t>
  </si>
  <si>
    <t>UNIDADES CONTRATADAS E EMPRÉSTIMOS POR UF</t>
  </si>
  <si>
    <t>PERÍODO:</t>
  </si>
  <si>
    <t>Tabela 01 - Unidades Contratadas por UF, Mês e Grupos - Jan a Fev  2022/2023</t>
  </si>
  <si>
    <t>Tabela 02 - Volume de Empréstimos em R$ Milhões por UF e Grupos - Jan a fev  2022/2023</t>
  </si>
  <si>
    <t>-</t>
  </si>
  <si>
    <t>ACOMPANHAMENTO DE INDICADORES 
PROGRAMA MINHA CASA MINHA VIDA</t>
  </si>
  <si>
    <t>Total até Fevereiro</t>
  </si>
  <si>
    <t>Tabela 02 - Volume de Descontos por 
Grupos- Jan a Fev  2022/2023 em R$ Milhões</t>
  </si>
  <si>
    <t>Tabela 03 - Distribuição % de Descontos por Grupos - Jan a Fev  2022/2023</t>
  </si>
  <si>
    <t>Total 2022</t>
  </si>
  <si>
    <t>EMPRÉSTIMOS</t>
  </si>
  <si>
    <t>Total até fevereiro</t>
  </si>
  <si>
    <t>Tabela 02 - Volume de Empréstimos por 
Grupos - Jan a fev  2022/2023 em R$ Milhões</t>
  </si>
  <si>
    <t>Tabela 03 - Distribuição % de Empréstimos por Grupos - Jan a fev  2022/2023</t>
  </si>
  <si>
    <t>Tabela 03 - Distribuição % de Unidades Contratadas por Grupos - 
Jan a Fev  2022/2023</t>
  </si>
  <si>
    <t>Tabela 02 - Unidades Contratadas - Jan a Fev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</si>
</sst>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\ #,##0"/>
    <numFmt numFmtId="165" formatCode="[$-416]mmm\-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0" tint="-0.14996795556505021"/>
      </top>
      <bottom style="thin">
        <color theme="0" tint="-0.14996795556505021"/>
      </bottom>
      <diagonal/>
    </border>
    <border>
      <left style="thick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ck">
        <color theme="0" tint="-0.14996795556505021"/>
      </top>
      <bottom style="thick">
        <color theme="0" tint="-0.14996795556505021"/>
      </bottom>
      <diagonal/>
    </border>
    <border>
      <left style="thick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ck">
        <color theme="0" tint="-0.14996795556505021"/>
      </left>
      <right style="thin">
        <color theme="0" tint="-0.14996795556505021"/>
      </right>
      <top style="thick">
        <color theme="0" tint="-0.14996795556505021"/>
      </top>
      <bottom style="thick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0" tint="-0.14996795556505021"/>
      </top>
      <bottom style="thick">
        <color theme="0" tint="-0.14996795556505021"/>
      </bottom>
      <diagonal/>
    </border>
    <border>
      <left style="thin">
        <color theme="0" tint="-0.14996795556505021"/>
      </left>
      <right/>
      <top style="thick">
        <color theme="0" tint="-0.14996795556505021"/>
      </top>
      <bottom style="thick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0" tint="-0.14993743705557422"/>
      </top>
      <bottom style="thick">
        <color theme="0" tint="-0.14993743705557422"/>
      </bottom>
      <diagonal/>
    </border>
    <border>
      <left style="thin">
        <color theme="0" tint="-0.14996795556505021"/>
      </left>
      <right/>
      <top style="thick">
        <color theme="0" tint="-0.14993743705557422"/>
      </top>
      <bottom style="thick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0" tint="-0.14993743705557422"/>
      </bottom>
      <diagonal/>
    </border>
    <border>
      <left style="thick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ck">
        <color theme="0" tint="-0.14993743705557422"/>
      </bottom>
      <diagonal/>
    </border>
    <border>
      <left style="thick">
        <color theme="0" tint="-0.14990691854609822"/>
      </left>
      <right style="thin">
        <color theme="0" tint="-0.14996795556505021"/>
      </right>
      <top style="thick">
        <color theme="0" tint="-0.14993743705557422"/>
      </top>
      <bottom style="thick">
        <color theme="0" tint="-0.14993743705557422"/>
      </bottom>
      <diagonal/>
    </border>
    <border>
      <left style="thin">
        <color theme="0" tint="-0.14996795556505021"/>
      </left>
      <right/>
      <top style="thick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ck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ck">
        <color theme="0" tint="-0.14993743705557422"/>
      </bottom>
      <diagonal/>
    </border>
    <border>
      <left style="thin">
        <color theme="0" tint="-0.14996795556505021"/>
      </left>
      <right/>
      <top/>
      <bottom style="thick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0" tint="-0.14996795556505021"/>
      </top>
      <bottom/>
      <diagonal/>
    </border>
    <border>
      <left style="thin">
        <color theme="0" tint="-0.14996795556505021"/>
      </left>
      <right/>
      <top style="thick">
        <color theme="0" tint="-0.14996795556505021"/>
      </top>
      <bottom/>
      <diagonal/>
    </border>
    <border>
      <left/>
      <right/>
      <top/>
      <bottom style="thick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 style="thick">
        <color theme="0" tint="-0.14996795556505021"/>
      </right>
      <top style="thick">
        <color theme="0" tint="-0.14996795556505021"/>
      </top>
      <bottom/>
      <diagonal/>
    </border>
    <border>
      <left/>
      <right style="thick">
        <color theme="0" tint="-0.14996795556505021"/>
      </right>
      <top/>
      <bottom/>
      <diagonal/>
    </border>
    <border>
      <left/>
      <right style="thick">
        <color theme="0" tint="-0.14996795556505021"/>
      </right>
      <top/>
      <bottom style="thick">
        <color theme="0" tint="-0.14993743705557422"/>
      </bottom>
      <diagonal/>
    </border>
    <border>
      <left/>
      <right/>
      <top style="thick">
        <color theme="0" tint="-0.14993743705557422"/>
      </top>
      <bottom/>
      <diagonal/>
    </border>
    <border>
      <left/>
      <right/>
      <top/>
      <bottom style="thick">
        <color theme="0" tint="-0.14990691854609822"/>
      </bottom>
      <diagonal/>
    </border>
    <border>
      <left/>
      <right/>
      <top style="thick">
        <color theme="0" tint="-0.14990691854609822"/>
      </top>
      <bottom/>
      <diagonal/>
    </border>
    <border>
      <left/>
      <right/>
      <top/>
      <bottom style="thick">
        <color theme="0" tint="-0.1498764000366222"/>
      </bottom>
      <diagonal/>
    </border>
    <border>
      <left/>
      <right/>
      <top style="thick">
        <color theme="0" tint="-0.1498764000366222"/>
      </top>
      <bottom/>
      <diagonal/>
    </border>
    <border>
      <left/>
      <right/>
      <top/>
      <bottom style="thick">
        <color theme="0" tint="-0.1498458815271462"/>
      </bottom>
      <diagonal/>
    </border>
    <border>
      <left/>
      <right style="thick">
        <color theme="0" tint="-0.14993743705557422"/>
      </right>
      <top/>
      <bottom style="thick">
        <color theme="0" tint="-0.14996795556505021"/>
      </bottom>
      <diagonal/>
    </border>
    <border>
      <left/>
      <right style="thick">
        <color theme="0" tint="-0.14993743705557422"/>
      </right>
      <top/>
      <bottom/>
      <diagonal/>
    </border>
    <border>
      <left style="thick">
        <color theme="0" tint="-0.14993743705557422"/>
      </left>
      <right style="thick">
        <color theme="0" tint="-0.14990691854609822"/>
      </right>
      <top/>
      <bottom style="thick">
        <color theme="0" tint="-0.14996795556505021"/>
      </bottom>
      <diagonal/>
    </border>
    <border>
      <left style="thick">
        <color theme="0" tint="-0.14993743705557422"/>
      </left>
      <right style="thick">
        <color theme="0" tint="-0.14990691854609822"/>
      </right>
      <top/>
      <bottom/>
      <diagonal/>
    </border>
    <border>
      <left/>
      <right style="thick">
        <color theme="0" tint="-0.14978484450819421"/>
      </right>
      <top/>
      <bottom style="thick">
        <color theme="0" tint="-0.14996795556505021"/>
      </bottom>
      <diagonal/>
    </border>
    <border>
      <left style="thick">
        <color theme="0" tint="-0.14990691854609822"/>
      </left>
      <right/>
      <top/>
      <bottom style="thick">
        <color theme="0" tint="-0.14996795556505021"/>
      </bottom>
      <diagonal/>
    </border>
    <border>
      <left style="thick">
        <color theme="0" tint="-0.14996795556505021"/>
      </left>
      <right/>
      <top style="thick">
        <color theme="0" tint="-0.14996795556505021"/>
      </top>
      <bottom style="thin">
        <color theme="0" tint="-0.14996795556505021"/>
      </bottom>
      <diagonal/>
    </border>
    <border>
      <left style="thick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14996795556505021"/>
      </left>
      <right/>
      <top style="thin">
        <color theme="0" tint="-0.14996795556505021"/>
      </top>
      <bottom style="thick">
        <color theme="0" tint="-0.14993743705557422"/>
      </bottom>
      <diagonal/>
    </border>
    <border>
      <left style="thick">
        <color theme="0" tint="-0.14990691854609822"/>
      </left>
      <right/>
      <top style="thick">
        <color theme="0" tint="-0.14993743705557422"/>
      </top>
      <bottom style="thin">
        <color theme="0" tint="-0.14990691854609822"/>
      </bottom>
      <diagonal/>
    </border>
    <border>
      <left style="thick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ck">
        <color theme="0" tint="-0.14990691854609822"/>
      </left>
      <right/>
      <top style="thin">
        <color theme="0" tint="-0.14990691854609822"/>
      </top>
      <bottom style="thick">
        <color theme="0" tint="-0.14990691854609822"/>
      </bottom>
      <diagonal/>
    </border>
    <border>
      <left style="thick">
        <color theme="0" tint="-0.14990691854609822"/>
      </left>
      <right/>
      <top style="thick">
        <color theme="0" tint="-0.14990691854609822"/>
      </top>
      <bottom style="thin">
        <color theme="0" tint="-0.1498764000366222"/>
      </bottom>
      <diagonal/>
    </border>
    <border>
      <left style="thick">
        <color theme="0" tint="-0.14990691854609822"/>
      </left>
      <right/>
      <top style="thin">
        <color theme="0" tint="-0.1498764000366222"/>
      </top>
      <bottom style="thin">
        <color theme="0" tint="-0.1498764000366222"/>
      </bottom>
      <diagonal/>
    </border>
    <border>
      <left style="thick">
        <color theme="0" tint="-0.14990691854609822"/>
      </left>
      <right/>
      <top style="thin">
        <color theme="0" tint="-0.1498764000366222"/>
      </top>
      <bottom style="thick">
        <color theme="0" tint="-0.1498764000366222"/>
      </bottom>
      <diagonal/>
    </border>
    <border>
      <left style="thick">
        <color theme="0" tint="-0.14990691854609822"/>
      </left>
      <right/>
      <top style="thick">
        <color theme="0" tint="-0.1498764000366222"/>
      </top>
      <bottom style="thin">
        <color theme="0" tint="-0.1498458815271462"/>
      </bottom>
      <diagonal/>
    </border>
    <border>
      <left style="thick">
        <color theme="0" tint="-0.14990691854609822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ck">
        <color theme="0" tint="-0.14990691854609822"/>
      </left>
      <right/>
      <top style="thin">
        <color theme="0" tint="-0.1498458815271462"/>
      </top>
      <bottom style="thick">
        <color theme="0" tint="-0.1498458815271462"/>
      </bottom>
      <diagonal/>
    </border>
    <border>
      <left style="thick">
        <color theme="0" tint="-0.14990691854609822"/>
      </left>
      <right/>
      <top style="thin">
        <color theme="0" tint="-0.14981536301767021"/>
      </top>
      <bottom style="thin">
        <color theme="0" tint="-0.14981536301767021"/>
      </bottom>
      <diagonal/>
    </border>
    <border>
      <left style="thick">
        <color theme="0" tint="-0.14990691854609822"/>
      </left>
      <right/>
      <top style="thin">
        <color theme="0" tint="-0.14981536301767021"/>
      </top>
      <bottom style="thick">
        <color theme="0" tint="-0.14996795556505021"/>
      </bottom>
      <diagonal/>
    </border>
    <border>
      <left/>
      <right style="thin">
        <color theme="0" tint="-0.14996795556505021"/>
      </right>
      <top style="thick">
        <color theme="0" tint="-0.14996795556505021"/>
      </top>
      <bottom/>
      <diagonal/>
    </border>
    <border>
      <left style="thin">
        <color theme="0" tint="-0.14975432599871821"/>
      </left>
      <right/>
      <top style="thick">
        <color theme="0" tint="-0.14996795556505021"/>
      </top>
      <bottom/>
      <diagonal/>
    </border>
    <border>
      <left style="thick">
        <color theme="0" tint="-0.14978484450819421"/>
      </left>
      <right/>
      <top/>
      <bottom/>
      <diagonal/>
    </border>
    <border>
      <left style="thick">
        <color theme="0" tint="-0.14993743705557422"/>
      </left>
      <right style="thin">
        <color theme="0" tint="-0.14996795556505021"/>
      </right>
      <top style="thick">
        <color theme="0" tint="-0.14993743705557422"/>
      </top>
      <bottom style="thick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0" tint="-0.14993743705557422"/>
      </top>
      <bottom style="thick">
        <color theme="0" tint="-0.14996795556505021"/>
      </bottom>
      <diagonal/>
    </border>
    <border>
      <left style="thin">
        <color theme="0" tint="-0.14996795556505021"/>
      </left>
      <right/>
      <top style="thick">
        <color theme="0" tint="-0.14993743705557422"/>
      </top>
      <bottom style="thick">
        <color theme="0" tint="-0.14996795556505021"/>
      </bottom>
      <diagonal/>
    </border>
    <border>
      <left style="thick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ck">
        <color theme="0" tint="-0.14993743705557422"/>
      </left>
      <right style="thin">
        <color theme="0" tint="-0.14990691854609822"/>
      </right>
      <top style="thick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ck">
        <color theme="0" tint="-0.14990691854609822"/>
      </top>
      <bottom style="thin">
        <color theme="0" tint="-0.14990691854609822"/>
      </bottom>
      <diagonal/>
    </border>
    <border>
      <left/>
      <right/>
      <top style="thick">
        <color theme="0" tint="-0.14996795556505021"/>
      </top>
      <bottom style="thick">
        <color theme="0" tint="-0.14993743705557422"/>
      </bottom>
      <diagonal/>
    </border>
    <border>
      <left/>
      <right style="thick">
        <color theme="0" tint="-0.14990691854609822"/>
      </right>
      <top style="thick">
        <color theme="0" tint="-0.14996795556505021"/>
      </top>
      <bottom style="thick">
        <color theme="0" tint="-0.14993743705557422"/>
      </bottom>
      <diagonal/>
    </border>
    <border>
      <left/>
      <right style="thin">
        <color theme="0" tint="-0.14996795556505021"/>
      </right>
      <top style="thick">
        <color theme="0" tint="-0.14996795556505021"/>
      </top>
      <bottom style="thick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14990691854609822"/>
      </left>
      <right/>
      <top style="thick">
        <color theme="0" tint="-0.14993743705557422"/>
      </top>
      <bottom style="thick">
        <color theme="0" tint="-0.14990691854609822"/>
      </bottom>
      <diagonal/>
    </border>
    <border>
      <left style="thick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ck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ck">
        <color theme="0" tint="-0.14990691854609822"/>
      </bottom>
      <diagonal/>
    </border>
    <border>
      <left style="thick">
        <color theme="0" tint="-0.149937437055574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ck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ck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ck">
        <color theme="0" tint="-0.14993743705557422"/>
      </bottom>
      <diagonal/>
    </border>
    <border>
      <left/>
      <right/>
      <top style="thick">
        <color theme="0" tint="-0.14993743705557422"/>
      </top>
      <bottom style="thick">
        <color theme="0" tint="-0.14990691854609822"/>
      </bottom>
      <diagonal/>
    </border>
    <border>
      <left style="thin">
        <color theme="0" tint="-0.14990691854609822"/>
      </left>
      <right style="thick">
        <color theme="2" tint="-9.9978637043366805E-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ck">
        <color theme="2" tint="-9.9978637043366805E-2"/>
      </right>
      <top style="thick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ck">
        <color theme="2" tint="-9.9978637043366805E-2"/>
      </right>
      <top style="thin">
        <color theme="0" tint="-0.14990691854609822"/>
      </top>
      <bottom style="thick">
        <color theme="0" tint="-0.14990691854609822"/>
      </bottom>
      <diagonal/>
    </border>
    <border>
      <left style="thin">
        <color theme="0" tint="-0.14990691854609822"/>
      </left>
      <right style="thick">
        <color theme="2" tint="-9.9978637043366805E-2"/>
      </right>
      <top style="thin">
        <color theme="0" tint="-0.14990691854609822"/>
      </top>
      <bottom style="thick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14996795556505021"/>
      </left>
      <right/>
      <top/>
      <bottom style="thin">
        <color theme="0" tint="-0.14996795556505021"/>
      </bottom>
      <diagonal/>
    </border>
    <border>
      <left style="thick">
        <color theme="0" tint="-0.14990691854609822"/>
      </left>
      <right/>
      <top style="thick">
        <color theme="0" tint="-0.14993743705557422"/>
      </top>
      <bottom style="thick">
        <color theme="0" tint="-0.14993743705557422"/>
      </bottom>
      <diagonal/>
    </border>
    <border>
      <left/>
      <right/>
      <top/>
      <bottom style="double">
        <color theme="2" tint="-9.9978637043366805E-2"/>
      </bottom>
      <diagonal/>
    </border>
    <border>
      <left/>
      <right/>
      <top style="double">
        <color theme="2" tint="-9.9978637043366805E-2"/>
      </top>
      <bottom style="double">
        <color theme="2" tint="-9.9978637043366805E-2"/>
      </bottom>
      <diagonal/>
    </border>
    <border>
      <left style="thin">
        <color theme="0" tint="-0.14996795556505021"/>
      </left>
      <right/>
      <top style="thick">
        <color theme="0" tint="-0.14996795556505021"/>
      </top>
      <bottom style="double">
        <color theme="2" tint="-9.9978637043366805E-2"/>
      </bottom>
      <diagonal/>
    </border>
    <border>
      <left style="thin">
        <color theme="0" tint="-0.14996795556505021"/>
      </left>
      <right/>
      <top style="double">
        <color theme="2" tint="-9.9978637043366805E-2"/>
      </top>
      <bottom style="double">
        <color theme="2" tint="-9.9978637043366805E-2"/>
      </bottom>
      <diagonal/>
    </border>
    <border>
      <left style="thick">
        <color theme="0" tint="-0.14993743705557422"/>
      </left>
      <right style="thin">
        <color theme="0" tint="-0.14996795556505021"/>
      </right>
      <top style="thick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0" tint="-0.14993743705557422"/>
      </top>
      <bottom/>
      <diagonal/>
    </border>
    <border>
      <left style="thin">
        <color theme="0" tint="-0.14996795556505021"/>
      </left>
      <right/>
      <top style="thick">
        <color theme="0" tint="-0.14993743705557422"/>
      </top>
      <bottom/>
      <diagonal/>
    </border>
    <border>
      <left style="thin">
        <color theme="0" tint="-0.14990691854609822"/>
      </left>
      <right style="thick">
        <color theme="2" tint="-9.9978637043366805E-2"/>
      </right>
      <top/>
      <bottom style="thin">
        <color theme="0" tint="-0.14990691854609822"/>
      </bottom>
      <diagonal/>
    </border>
    <border>
      <left/>
      <right style="thick">
        <color theme="0" tint="-0.14996795556505021"/>
      </right>
      <top style="thick">
        <color theme="0" tint="-0.14993743705557422"/>
      </top>
      <bottom/>
      <diagonal/>
    </border>
    <border>
      <left style="thick">
        <color theme="0" tint="-0.14996795556505021"/>
      </left>
      <right/>
      <top style="thick">
        <color theme="0" tint="-0.14993743705557422"/>
      </top>
      <bottom style="thin">
        <color theme="0" tint="-0.14996795556505021"/>
      </bottom>
      <diagonal/>
    </border>
    <border>
      <left style="thick">
        <color theme="0" tint="-0.14993743705557422"/>
      </left>
      <right style="thin">
        <color theme="0" tint="-0.14990691854609822"/>
      </right>
      <top style="thick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ck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ck">
        <color theme="2" tint="-9.9978637043366805E-2"/>
      </right>
      <top style="thick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ck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ck">
        <color theme="0" tint="-0.14993743705557422"/>
      </left>
      <right style="thin">
        <color theme="0" tint="-0.14990691854609822"/>
      </right>
      <top/>
      <bottom style="thick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ck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ck">
        <color theme="0" tint="-0.14993743705557422"/>
      </bottom>
      <diagonal/>
    </border>
    <border>
      <left style="thin">
        <color theme="0" tint="-0.14990691854609822"/>
      </left>
      <right/>
      <top/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8764000366222"/>
      </bottom>
      <diagonal/>
    </border>
    <border>
      <left style="thin">
        <color theme="0" tint="-0.14990691854609822"/>
      </left>
      <right/>
      <top style="thick">
        <color theme="0" tint="-0.14996795556505021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ck">
        <color theme="0" tint="-0.14990691854609822"/>
      </top>
      <bottom/>
      <diagonal/>
    </border>
    <border>
      <left style="thin">
        <color theme="0" tint="-0.14990691854609822"/>
      </left>
      <right/>
      <top style="thin">
        <color theme="0" tint="-0.14990691854609822"/>
      </top>
      <bottom style="thick">
        <color theme="0" tint="-0.14990691854609822"/>
      </bottom>
      <diagonal/>
    </border>
    <border>
      <left style="thin">
        <color theme="0" tint="-0.14990691854609822"/>
      </left>
      <right/>
      <top style="thick">
        <color theme="0" tint="-0.14990691854609822"/>
      </top>
      <bottom style="thin">
        <color theme="0" tint="-0.14990691854609822"/>
      </bottom>
      <diagonal/>
    </border>
    <border>
      <left style="thick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ck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ck">
        <color theme="0" tint="-0.1498764000366222"/>
      </bottom>
      <diagonal/>
    </border>
    <border>
      <left style="thin">
        <color theme="0" tint="-0.14990691854609822"/>
      </left>
      <right style="thick">
        <color theme="2" tint="-9.9978637043366805E-2"/>
      </right>
      <top style="thin">
        <color theme="0" tint="-0.14990691854609822"/>
      </top>
      <bottom style="thick">
        <color theme="0" tint="-0.14987640003662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ck">
        <color theme="0" tint="-0.1498764000366222"/>
      </bottom>
      <diagonal/>
    </border>
    <border>
      <left style="thin">
        <color theme="0" tint="-0.14990691854609822"/>
      </left>
      <right/>
      <top style="thin">
        <color theme="0" tint="-0.1498764000366222"/>
      </top>
      <bottom style="thin">
        <color theme="0" tint="-0.14990691854609822"/>
      </bottom>
      <diagonal/>
    </border>
    <border>
      <left style="thick">
        <color theme="0" tint="-0.14990691854609822"/>
      </left>
      <right/>
      <top/>
      <bottom style="thin">
        <color theme="0" tint="-0.14981536301767021"/>
      </bottom>
      <diagonal/>
    </border>
    <border>
      <left style="thick">
        <color theme="0" tint="-0.14993743705557422"/>
      </left>
      <right style="thin">
        <color theme="0" tint="-0.14990691854609822"/>
      </right>
      <top style="thick">
        <color theme="0" tint="-0.14987640003662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ck">
        <color theme="0" tint="-0.14987640003662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ck">
        <color theme="2" tint="-9.9978637043366805E-2"/>
      </right>
      <top style="thick">
        <color theme="0" tint="-0.14987640003662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ck">
        <color theme="0" tint="-0.1498764000366222"/>
      </top>
      <bottom/>
      <diagonal/>
    </border>
    <border>
      <left style="thick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ck">
        <color theme="0" tint="-0.149845881527146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ck">
        <color theme="0" tint="-0.1498458815271462"/>
      </bottom>
      <diagonal/>
    </border>
    <border>
      <left style="thin">
        <color theme="0" tint="-0.14990691854609822"/>
      </left>
      <right style="thick">
        <color theme="2" tint="-9.9978637043366805E-2"/>
      </right>
      <top style="thin">
        <color theme="0" tint="-0.14990691854609822"/>
      </top>
      <bottom style="thick">
        <color theme="0" tint="-0.149845881527146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ck">
        <color theme="0" tint="-0.1498458815271462"/>
      </bottom>
      <diagonal/>
    </border>
    <border>
      <left/>
      <right style="thick">
        <color theme="0" tint="-0.14996795556505021"/>
      </right>
      <top/>
      <bottom style="thick">
        <color theme="0" tint="-0.14996795556505021"/>
      </bottom>
      <diagonal/>
    </border>
    <border>
      <left style="thick">
        <color theme="0" tint="-0.14996795556505021"/>
      </left>
      <right/>
      <top style="thin">
        <color theme="0" tint="-0.14996795556505021"/>
      </top>
      <bottom style="thick">
        <color theme="0" tint="-0.14996795556505021"/>
      </bottom>
      <diagonal/>
    </border>
    <border>
      <left style="thick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ck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ck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ck">
        <color theme="0" tint="-0.14996795556505021"/>
      </bottom>
      <diagonal/>
    </border>
    <border>
      <left style="thin">
        <color theme="0" tint="-0.14990691854609822"/>
      </left>
      <right/>
      <top/>
      <bottom style="thick">
        <color theme="0" tint="-0.14996795556505021"/>
      </bottom>
      <diagonal/>
    </border>
    <border>
      <left/>
      <right/>
      <top style="thick">
        <color theme="0" tint="-0.14996795556505021"/>
      </top>
      <bottom/>
      <diagonal/>
    </border>
    <border>
      <left style="thick">
        <color theme="0" tint="-0.14990691854609822"/>
      </left>
      <right/>
      <top style="thick">
        <color theme="0" tint="-0.14996795556505021"/>
      </top>
      <bottom style="thin">
        <color theme="0" tint="-0.14990691854609822"/>
      </bottom>
      <diagonal/>
    </border>
    <border>
      <left style="thick">
        <color theme="0" tint="-0.14993743705557422"/>
      </left>
      <right style="thin">
        <color theme="0" tint="-0.14990691854609822"/>
      </right>
      <top style="thick">
        <color theme="0" tint="-0.14996795556505021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ck">
        <color theme="0" tint="-0.14996795556505021"/>
      </top>
      <bottom style="thin">
        <color theme="0" tint="-0.14990691854609822"/>
      </bottom>
      <diagonal/>
    </border>
    <border>
      <left style="thick">
        <color theme="0" tint="-0.14990691854609822"/>
      </left>
      <right/>
      <top style="thin">
        <color theme="0" tint="-0.14990691854609822"/>
      </top>
      <bottom style="thick">
        <color theme="0" tint="-0.14993743705557422"/>
      </bottom>
      <diagonal/>
    </border>
    <border>
      <left style="thin">
        <color theme="0" tint="-0.14990691854609822"/>
      </left>
      <right/>
      <top/>
      <bottom style="thick">
        <color theme="0" tint="-0.14993743705557422"/>
      </bottom>
      <diagonal/>
    </border>
    <border>
      <left style="thick">
        <color theme="0" tint="-0.14990691854609822"/>
      </left>
      <right/>
      <top style="thick">
        <color theme="0" tint="-0.14993743705557422"/>
      </top>
      <bottom style="thin">
        <color theme="0" tint="-0.1498764000366222"/>
      </bottom>
      <diagonal/>
    </border>
    <border>
      <left style="thick">
        <color theme="0" tint="-0.14990691854609822"/>
      </left>
      <right/>
      <top style="thin">
        <color theme="0" tint="-0.1498764000366222"/>
      </top>
      <bottom style="thick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ck">
        <color theme="0" tint="-0.14990691854609822"/>
      </bottom>
      <diagonal/>
    </border>
    <border>
      <left style="thin">
        <color theme="0" tint="-0.14990691854609822"/>
      </left>
      <right/>
      <top/>
      <bottom style="thick">
        <color theme="0" tint="-0.14990691854609822"/>
      </bottom>
      <diagonal/>
    </border>
    <border>
      <left style="thick">
        <color theme="0" tint="-0.14990691854609822"/>
      </left>
      <right/>
      <top style="thick">
        <color theme="0" tint="-0.14990691854609822"/>
      </top>
      <bottom style="thin">
        <color theme="0" tint="-0.1498458815271462"/>
      </bottom>
      <diagonal/>
    </border>
    <border>
      <left style="thick">
        <color theme="0" tint="-0.14990691854609822"/>
      </left>
      <right/>
      <top style="thin">
        <color theme="0" tint="-0.1498458815271462"/>
      </top>
      <bottom style="thick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ck">
        <color theme="0" tint="-0.1498764000366222"/>
      </bottom>
      <diagonal/>
    </border>
    <border>
      <left style="thin">
        <color theme="0" tint="-0.14990691854609822"/>
      </left>
      <right/>
      <top/>
      <bottom style="thick">
        <color theme="0" tint="-0.1498764000366222"/>
      </bottom>
      <diagonal/>
    </border>
    <border>
      <left style="thick">
        <color theme="0" tint="-0.1498764000366222"/>
      </left>
      <right/>
      <top/>
      <bottom style="thin">
        <color theme="0" tint="-0.14990691854609822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21">
    <xf numFmtId="0" fontId="0" fillId="0" borderId="0" xfId="0"/>
    <xf numFmtId="0" fontId="0" fillId="33" borderId="0" xfId="0" applyFill="1"/>
    <xf numFmtId="0" fontId="16" fillId="33" borderId="0" xfId="0" applyFont="1" applyFill="1"/>
    <xf numFmtId="0" fontId="19" fillId="33" borderId="0" xfId="0" applyFont="1" applyFill="1"/>
    <xf numFmtId="0" fontId="18" fillId="33" borderId="0" xfId="0" applyFont="1" applyFill="1"/>
    <xf numFmtId="3" fontId="21" fillId="33" borderId="15" xfId="0" applyNumberFormat="1" applyFont="1" applyFill="1" applyBorder="1"/>
    <xf numFmtId="3" fontId="21" fillId="33" borderId="12" xfId="0" applyNumberFormat="1" applyFont="1" applyFill="1" applyBorder="1"/>
    <xf numFmtId="3" fontId="21" fillId="33" borderId="19" xfId="0" applyNumberFormat="1" applyFont="1" applyFill="1" applyBorder="1"/>
    <xf numFmtId="3" fontId="19" fillId="33" borderId="20" xfId="0" applyNumberFormat="1" applyFont="1" applyFill="1" applyBorder="1"/>
    <xf numFmtId="3" fontId="21" fillId="33" borderId="10" xfId="0" applyNumberFormat="1" applyFont="1" applyFill="1" applyBorder="1"/>
    <xf numFmtId="3" fontId="21" fillId="33" borderId="28" xfId="0" applyNumberFormat="1" applyFont="1" applyFill="1" applyBorder="1"/>
    <xf numFmtId="9" fontId="19" fillId="33" borderId="30" xfId="1" applyFont="1" applyFill="1" applyBorder="1" applyAlignment="1">
      <alignment horizontal="center"/>
    </xf>
    <xf numFmtId="9" fontId="19" fillId="33" borderId="0" xfId="1" applyFont="1" applyFill="1" applyBorder="1" applyAlignment="1">
      <alignment horizontal="center"/>
    </xf>
    <xf numFmtId="3" fontId="19" fillId="33" borderId="22" xfId="0" applyNumberFormat="1" applyFont="1" applyFill="1" applyBorder="1"/>
    <xf numFmtId="0" fontId="20" fillId="33" borderId="0" xfId="0" applyFont="1" applyFill="1" applyAlignment="1">
      <alignment vertical="center" wrapText="1"/>
    </xf>
    <xf numFmtId="3" fontId="19" fillId="33" borderId="0" xfId="0" applyNumberFormat="1" applyFont="1" applyFill="1"/>
    <xf numFmtId="0" fontId="20" fillId="33" borderId="0" xfId="0" applyFont="1" applyFill="1" applyAlignment="1">
      <alignment horizontal="center" vertical="center" wrapText="1"/>
    </xf>
    <xf numFmtId="0" fontId="21" fillId="33" borderId="0" xfId="0" applyFont="1" applyFill="1"/>
    <xf numFmtId="0" fontId="22" fillId="34" borderId="13" xfId="0" applyFont="1" applyFill="1" applyBorder="1" applyAlignment="1">
      <alignment horizontal="center" vertical="center"/>
    </xf>
    <xf numFmtId="0" fontId="22" fillId="34" borderId="16" xfId="0" applyFont="1" applyFill="1" applyBorder="1" applyAlignment="1">
      <alignment horizontal="center" vertical="center"/>
    </xf>
    <xf numFmtId="0" fontId="22" fillId="34" borderId="17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2" fillId="34" borderId="0" xfId="0" applyFont="1" applyFill="1" applyAlignment="1">
      <alignment horizontal="center"/>
    </xf>
    <xf numFmtId="0" fontId="22" fillId="34" borderId="14" xfId="0" applyFont="1" applyFill="1" applyBorder="1" applyAlignment="1">
      <alignment horizontal="left"/>
    </xf>
    <xf numFmtId="0" fontId="22" fillId="34" borderId="11" xfId="0" applyFont="1" applyFill="1" applyBorder="1" applyAlignment="1">
      <alignment horizontal="left"/>
    </xf>
    <xf numFmtId="0" fontId="22" fillId="34" borderId="25" xfId="0" applyFont="1" applyFill="1" applyBorder="1" applyAlignment="1">
      <alignment horizontal="left"/>
    </xf>
    <xf numFmtId="0" fontId="22" fillId="34" borderId="26" xfId="0" applyFont="1" applyFill="1" applyBorder="1" applyAlignment="1">
      <alignment horizontal="left"/>
    </xf>
    <xf numFmtId="0" fontId="22" fillId="34" borderId="24" xfId="0" applyFont="1" applyFill="1" applyBorder="1" applyAlignment="1">
      <alignment horizontal="center"/>
    </xf>
    <xf numFmtId="0" fontId="22" fillId="34" borderId="26" xfId="0" applyFont="1" applyFill="1" applyBorder="1" applyAlignment="1">
      <alignment horizontal="right"/>
    </xf>
    <xf numFmtId="0" fontId="22" fillId="33" borderId="0" xfId="0" applyFont="1" applyFill="1" applyAlignment="1">
      <alignment horizontal="center" vertical="center"/>
    </xf>
    <xf numFmtId="0" fontId="22" fillId="34" borderId="64" xfId="0" applyFont="1" applyFill="1" applyBorder="1" applyAlignment="1">
      <alignment horizontal="center" vertical="center"/>
    </xf>
    <xf numFmtId="0" fontId="22" fillId="34" borderId="31" xfId="0" applyFont="1" applyFill="1" applyBorder="1" applyAlignment="1">
      <alignment horizontal="center" vertical="center"/>
    </xf>
    <xf numFmtId="0" fontId="22" fillId="34" borderId="32" xfId="0" applyFont="1" applyFill="1" applyBorder="1" applyAlignment="1">
      <alignment horizontal="center" vertical="center"/>
    </xf>
    <xf numFmtId="0" fontId="22" fillId="34" borderId="65" xfId="0" applyFont="1" applyFill="1" applyBorder="1" applyAlignment="1">
      <alignment horizontal="center" vertical="center"/>
    </xf>
    <xf numFmtId="0" fontId="22" fillId="34" borderId="67" xfId="0" applyFont="1" applyFill="1" applyBorder="1" applyAlignment="1">
      <alignment horizontal="center" vertical="center"/>
    </xf>
    <xf numFmtId="0" fontId="22" fillId="34" borderId="68" xfId="0" applyFont="1" applyFill="1" applyBorder="1" applyAlignment="1">
      <alignment horizontal="center" vertical="center"/>
    </xf>
    <xf numFmtId="0" fontId="22" fillId="34" borderId="69" xfId="0" applyFont="1" applyFill="1" applyBorder="1" applyAlignment="1">
      <alignment horizontal="center" vertical="center"/>
    </xf>
    <xf numFmtId="0" fontId="22" fillId="34" borderId="50" xfId="0" applyFont="1" applyFill="1" applyBorder="1" applyAlignment="1">
      <alignment horizontal="center"/>
    </xf>
    <xf numFmtId="0" fontId="22" fillId="34" borderId="51" xfId="0" applyFont="1" applyFill="1" applyBorder="1" applyAlignment="1">
      <alignment horizontal="center"/>
    </xf>
    <xf numFmtId="0" fontId="22" fillId="34" borderId="52" xfId="0" applyFont="1" applyFill="1" applyBorder="1" applyAlignment="1">
      <alignment horizontal="center"/>
    </xf>
    <xf numFmtId="0" fontId="22" fillId="34" borderId="53" xfId="0" applyFont="1" applyFill="1" applyBorder="1" applyAlignment="1">
      <alignment horizontal="center"/>
    </xf>
    <xf numFmtId="0" fontId="22" fillId="34" borderId="54" xfId="0" applyFont="1" applyFill="1" applyBorder="1" applyAlignment="1">
      <alignment horizontal="center"/>
    </xf>
    <xf numFmtId="0" fontId="22" fillId="34" borderId="55" xfId="0" applyFont="1" applyFill="1" applyBorder="1" applyAlignment="1">
      <alignment horizontal="center"/>
    </xf>
    <xf numFmtId="0" fontId="22" fillId="34" borderId="56" xfId="0" applyFont="1" applyFill="1" applyBorder="1" applyAlignment="1">
      <alignment horizontal="center"/>
    </xf>
    <xf numFmtId="0" fontId="22" fillId="34" borderId="57" xfId="0" applyFont="1" applyFill="1" applyBorder="1" applyAlignment="1">
      <alignment horizontal="center"/>
    </xf>
    <xf numFmtId="0" fontId="22" fillId="34" borderId="58" xfId="0" applyFont="1" applyFill="1" applyBorder="1" applyAlignment="1">
      <alignment horizontal="center"/>
    </xf>
    <xf numFmtId="0" fontId="22" fillId="34" borderId="59" xfId="0" applyFont="1" applyFill="1" applyBorder="1" applyAlignment="1">
      <alignment horizontal="center"/>
    </xf>
    <xf numFmtId="0" fontId="22" fillId="34" borderId="60" xfId="0" applyFont="1" applyFill="1" applyBorder="1" applyAlignment="1">
      <alignment horizontal="center"/>
    </xf>
    <xf numFmtId="0" fontId="22" fillId="34" borderId="61" xfId="0" applyFont="1" applyFill="1" applyBorder="1" applyAlignment="1">
      <alignment horizontal="center"/>
    </xf>
    <xf numFmtId="0" fontId="22" fillId="34" borderId="62" xfId="0" applyFont="1" applyFill="1" applyBorder="1" applyAlignment="1">
      <alignment horizontal="center"/>
    </xf>
    <xf numFmtId="0" fontId="22" fillId="34" borderId="63" xfId="0" applyFont="1" applyFill="1" applyBorder="1" applyAlignment="1">
      <alignment horizontal="center"/>
    </xf>
    <xf numFmtId="0" fontId="22" fillId="33" borderId="0" xfId="0" applyFont="1" applyFill="1" applyAlignment="1">
      <alignment horizontal="right"/>
    </xf>
    <xf numFmtId="3" fontId="21" fillId="33" borderId="70" xfId="0" applyNumberFormat="1" applyFont="1" applyFill="1" applyBorder="1" applyAlignment="1">
      <alignment vertical="center"/>
    </xf>
    <xf numFmtId="3" fontId="21" fillId="33" borderId="34" xfId="0" applyNumberFormat="1" applyFont="1" applyFill="1" applyBorder="1" applyAlignment="1">
      <alignment vertical="center"/>
    </xf>
    <xf numFmtId="3" fontId="21" fillId="33" borderId="71" xfId="0" applyNumberFormat="1" applyFont="1" applyFill="1" applyBorder="1" applyAlignment="1">
      <alignment vertical="center"/>
    </xf>
    <xf numFmtId="3" fontId="21" fillId="33" borderId="72" xfId="0" applyNumberFormat="1" applyFont="1" applyFill="1" applyBorder="1" applyAlignment="1">
      <alignment vertical="center"/>
    </xf>
    <xf numFmtId="165" fontId="0" fillId="33" borderId="0" xfId="0" applyNumberFormat="1" applyFill="1"/>
    <xf numFmtId="0" fontId="22" fillId="34" borderId="75" xfId="0" applyFont="1" applyFill="1" applyBorder="1" applyAlignment="1">
      <alignment horizontal="center" vertical="center"/>
    </xf>
    <xf numFmtId="0" fontId="22" fillId="34" borderId="76" xfId="0" applyFont="1" applyFill="1" applyBorder="1" applyAlignment="1">
      <alignment horizontal="center"/>
    </xf>
    <xf numFmtId="9" fontId="21" fillId="33" borderId="27" xfId="1" applyFont="1" applyFill="1" applyBorder="1" applyAlignment="1">
      <alignment horizontal="center"/>
    </xf>
    <xf numFmtId="9" fontId="21" fillId="33" borderId="23" xfId="1" applyFont="1" applyFill="1" applyBorder="1" applyAlignment="1">
      <alignment horizontal="center"/>
    </xf>
    <xf numFmtId="9" fontId="21" fillId="33" borderId="29" xfId="1" applyFont="1" applyFill="1" applyBorder="1" applyAlignment="1">
      <alignment horizontal="center"/>
    </xf>
    <xf numFmtId="9" fontId="19" fillId="33" borderId="21" xfId="1" applyFont="1" applyFill="1" applyBorder="1" applyAlignment="1">
      <alignment horizontal="center"/>
    </xf>
    <xf numFmtId="0" fontId="13" fillId="33" borderId="0" xfId="0" applyFont="1" applyFill="1" applyAlignment="1">
      <alignment horizontal="center" vertical="center"/>
    </xf>
    <xf numFmtId="164" fontId="19" fillId="33" borderId="0" xfId="0" applyNumberFormat="1" applyFont="1" applyFill="1"/>
    <xf numFmtId="3" fontId="19" fillId="33" borderId="77" xfId="0" applyNumberFormat="1" applyFont="1" applyFill="1" applyBorder="1" applyAlignment="1">
      <alignment vertical="center"/>
    </xf>
    <xf numFmtId="9" fontId="21" fillId="33" borderId="0" xfId="0" applyNumberFormat="1" applyFont="1" applyFill="1"/>
    <xf numFmtId="1" fontId="21" fillId="33" borderId="0" xfId="0" applyNumberFormat="1" applyFont="1" applyFill="1"/>
    <xf numFmtId="3" fontId="19" fillId="33" borderId="21" xfId="0" applyNumberFormat="1" applyFont="1" applyFill="1" applyBorder="1"/>
    <xf numFmtId="3" fontId="0" fillId="33" borderId="0" xfId="0" applyNumberFormat="1" applyFill="1"/>
    <xf numFmtId="0" fontId="22" fillId="33" borderId="0" xfId="0" applyFont="1" applyFill="1" applyAlignment="1">
      <alignment horizontal="center"/>
    </xf>
    <xf numFmtId="0" fontId="22" fillId="33" borderId="0" xfId="0" applyFont="1" applyFill="1" applyAlignment="1">
      <alignment horizontal="left"/>
    </xf>
    <xf numFmtId="0" fontId="0" fillId="33" borderId="0" xfId="0" applyFill="1" applyAlignment="1">
      <alignment horizontal="center"/>
    </xf>
    <xf numFmtId="9" fontId="0" fillId="33" borderId="0" xfId="1" applyFont="1" applyFill="1"/>
    <xf numFmtId="3" fontId="21" fillId="33" borderId="78" xfId="0" applyNumberFormat="1" applyFont="1" applyFill="1" applyBorder="1" applyAlignment="1">
      <alignment vertical="center"/>
    </xf>
    <xf numFmtId="3" fontId="21" fillId="33" borderId="79" xfId="0" applyNumberFormat="1" applyFont="1" applyFill="1" applyBorder="1" applyAlignment="1">
      <alignment vertical="center"/>
    </xf>
    <xf numFmtId="3" fontId="21" fillId="33" borderId="80" xfId="0" applyNumberFormat="1" applyFont="1" applyFill="1" applyBorder="1" applyAlignment="1">
      <alignment vertical="center"/>
    </xf>
    <xf numFmtId="3" fontId="21" fillId="33" borderId="81" xfId="0" applyNumberFormat="1" applyFont="1" applyFill="1" applyBorder="1" applyAlignment="1">
      <alignment vertical="center"/>
    </xf>
    <xf numFmtId="3" fontId="21" fillId="33" borderId="82" xfId="0" applyNumberFormat="1" applyFont="1" applyFill="1" applyBorder="1" applyAlignment="1">
      <alignment vertical="center"/>
    </xf>
    <xf numFmtId="3" fontId="21" fillId="33" borderId="83" xfId="0" applyNumberFormat="1" applyFont="1" applyFill="1" applyBorder="1" applyAlignment="1">
      <alignment vertical="center"/>
    </xf>
    <xf numFmtId="4" fontId="21" fillId="33" borderId="70" xfId="0" applyNumberFormat="1" applyFont="1" applyFill="1" applyBorder="1" applyAlignment="1">
      <alignment vertical="center"/>
    </xf>
    <xf numFmtId="4" fontId="21" fillId="33" borderId="34" xfId="0" applyNumberFormat="1" applyFont="1" applyFill="1" applyBorder="1" applyAlignment="1">
      <alignment vertical="center"/>
    </xf>
    <xf numFmtId="4" fontId="21" fillId="33" borderId="81" xfId="0" applyNumberFormat="1" applyFont="1" applyFill="1" applyBorder="1" applyAlignment="1">
      <alignment vertical="center"/>
    </xf>
    <xf numFmtId="4" fontId="21" fillId="33" borderId="70" xfId="0" applyNumberFormat="1" applyFont="1" applyFill="1" applyBorder="1" applyAlignment="1">
      <alignment horizontal="center" vertical="center"/>
    </xf>
    <xf numFmtId="4" fontId="21" fillId="33" borderId="34" xfId="0" applyNumberFormat="1" applyFont="1" applyFill="1" applyBorder="1" applyAlignment="1">
      <alignment horizontal="center" vertical="center"/>
    </xf>
    <xf numFmtId="3" fontId="19" fillId="33" borderId="84" xfId="0" applyNumberFormat="1" applyFont="1" applyFill="1" applyBorder="1" applyAlignment="1">
      <alignment vertical="center"/>
    </xf>
    <xf numFmtId="3" fontId="19" fillId="33" borderId="85" xfId="0" applyNumberFormat="1" applyFont="1" applyFill="1" applyBorder="1" applyAlignment="1">
      <alignment vertical="center"/>
    </xf>
    <xf numFmtId="3" fontId="19" fillId="33" borderId="86" xfId="0" applyNumberFormat="1" applyFont="1" applyFill="1" applyBorder="1" applyAlignment="1">
      <alignment vertical="center"/>
    </xf>
    <xf numFmtId="3" fontId="19" fillId="33" borderId="87" xfId="0" applyNumberFormat="1" applyFont="1" applyFill="1" applyBorder="1" applyAlignment="1">
      <alignment vertical="center"/>
    </xf>
    <xf numFmtId="3" fontId="19" fillId="33" borderId="88" xfId="0" applyNumberFormat="1" applyFont="1" applyFill="1" applyBorder="1" applyAlignment="1">
      <alignment vertical="center"/>
    </xf>
    <xf numFmtId="0" fontId="22" fillId="34" borderId="89" xfId="0" applyFont="1" applyFill="1" applyBorder="1" applyAlignment="1">
      <alignment horizontal="center"/>
    </xf>
    <xf numFmtId="164" fontId="21" fillId="33" borderId="0" xfId="0" applyNumberFormat="1" applyFont="1" applyFill="1"/>
    <xf numFmtId="9" fontId="21" fillId="33" borderId="0" xfId="1" applyFont="1" applyFill="1" applyBorder="1" applyAlignment="1">
      <alignment horizontal="center"/>
    </xf>
    <xf numFmtId="164" fontId="21" fillId="33" borderId="0" xfId="43" applyNumberFormat="1" applyFont="1" applyFill="1" applyBorder="1" applyAlignment="1">
      <alignment horizontal="right"/>
    </xf>
    <xf numFmtId="0" fontId="22" fillId="34" borderId="90" xfId="0" applyFont="1" applyFill="1" applyBorder="1" applyAlignment="1">
      <alignment horizontal="left"/>
    </xf>
    <xf numFmtId="0" fontId="22" fillId="34" borderId="51" xfId="0" applyFont="1" applyFill="1" applyBorder="1" applyAlignment="1">
      <alignment horizontal="left"/>
    </xf>
    <xf numFmtId="164" fontId="22" fillId="34" borderId="91" xfId="0" applyNumberFormat="1" applyFont="1" applyFill="1" applyBorder="1" applyAlignment="1">
      <alignment horizontal="left"/>
    </xf>
    <xf numFmtId="0" fontId="22" fillId="34" borderId="91" xfId="0" applyFont="1" applyFill="1" applyBorder="1" applyAlignment="1">
      <alignment horizontal="right"/>
    </xf>
    <xf numFmtId="0" fontId="22" fillId="34" borderId="91" xfId="0" applyFont="1" applyFill="1" applyBorder="1" applyAlignment="1">
      <alignment horizontal="left"/>
    </xf>
    <xf numFmtId="3" fontId="19" fillId="33" borderId="92" xfId="0" applyNumberFormat="1" applyFont="1" applyFill="1" applyBorder="1"/>
    <xf numFmtId="3" fontId="21" fillId="33" borderId="92" xfId="0" applyNumberFormat="1" applyFont="1" applyFill="1" applyBorder="1"/>
    <xf numFmtId="3" fontId="21" fillId="33" borderId="93" xfId="0" applyNumberFormat="1" applyFont="1" applyFill="1" applyBorder="1"/>
    <xf numFmtId="3" fontId="19" fillId="33" borderId="93" xfId="0" applyNumberFormat="1" applyFont="1" applyFill="1" applyBorder="1"/>
    <xf numFmtId="9" fontId="21" fillId="33" borderId="94" xfId="1" applyFont="1" applyFill="1" applyBorder="1" applyAlignment="1">
      <alignment horizontal="center"/>
    </xf>
    <xf numFmtId="9" fontId="21" fillId="33" borderId="95" xfId="1" applyFont="1" applyFill="1" applyBorder="1" applyAlignment="1">
      <alignment horizontal="center"/>
    </xf>
    <xf numFmtId="3" fontId="21" fillId="33" borderId="70" xfId="0" applyNumberFormat="1" applyFont="1" applyFill="1" applyBorder="1" applyAlignment="1">
      <alignment horizontal="center" vertical="center"/>
    </xf>
    <xf numFmtId="3" fontId="21" fillId="33" borderId="34" xfId="0" applyNumberFormat="1" applyFont="1" applyFill="1" applyBorder="1" applyAlignment="1">
      <alignment horizontal="center" vertical="center"/>
    </xf>
    <xf numFmtId="165" fontId="25" fillId="33" borderId="0" xfId="0" applyNumberFormat="1" applyFont="1" applyFill="1"/>
    <xf numFmtId="0" fontId="21" fillId="0" borderId="0" xfId="0" applyFont="1"/>
    <xf numFmtId="0" fontId="19" fillId="33" borderId="0" xfId="0" applyFont="1" applyFill="1" applyAlignment="1">
      <alignment horizontal="left" wrapText="1"/>
    </xf>
    <xf numFmtId="0" fontId="18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 vertical="center" wrapText="1"/>
    </xf>
    <xf numFmtId="0" fontId="16" fillId="33" borderId="0" xfId="0" applyFont="1" applyFill="1" applyAlignment="1">
      <alignment horizontal="center"/>
    </xf>
    <xf numFmtId="0" fontId="19" fillId="33" borderId="33" xfId="0" applyFont="1" applyFill="1" applyBorder="1" applyAlignment="1">
      <alignment horizontal="left" wrapText="1"/>
    </xf>
    <xf numFmtId="0" fontId="23" fillId="33" borderId="0" xfId="0" applyFont="1" applyFill="1" applyAlignment="1">
      <alignment horizontal="center"/>
    </xf>
    <xf numFmtId="0" fontId="19" fillId="33" borderId="0" xfId="0" applyFont="1" applyFill="1" applyAlignment="1">
      <alignment horizontal="left"/>
    </xf>
    <xf numFmtId="0" fontId="19" fillId="33" borderId="33" xfId="0" applyFont="1" applyFill="1" applyBorder="1" applyAlignment="1">
      <alignment horizontal="left"/>
    </xf>
    <xf numFmtId="0" fontId="22" fillId="34" borderId="40" xfId="0" applyFont="1" applyFill="1" applyBorder="1" applyAlignment="1">
      <alignment horizontal="center" vertical="center"/>
    </xf>
    <xf numFmtId="0" fontId="22" fillId="34" borderId="0" xfId="0" applyFont="1" applyFill="1" applyAlignment="1">
      <alignment horizontal="center" vertical="center"/>
    </xf>
    <xf numFmtId="0" fontId="22" fillId="34" borderId="41" xfId="0" applyFont="1" applyFill="1" applyBorder="1" applyAlignment="1">
      <alignment horizontal="center" vertical="center"/>
    </xf>
    <xf numFmtId="0" fontId="22" fillId="34" borderId="33" xfId="0" applyFont="1" applyFill="1" applyBorder="1" applyAlignment="1">
      <alignment horizontal="center" vertical="center"/>
    </xf>
    <xf numFmtId="0" fontId="22" fillId="34" borderId="42" xfId="43" applyNumberFormat="1" applyFont="1" applyFill="1" applyBorder="1" applyAlignment="1">
      <alignment horizontal="center" vertical="center"/>
    </xf>
    <xf numFmtId="0" fontId="22" fillId="34" borderId="0" xfId="43" applyNumberFormat="1" applyFont="1" applyFill="1" applyBorder="1" applyAlignment="1">
      <alignment horizontal="center" vertical="center"/>
    </xf>
    <xf numFmtId="0" fontId="22" fillId="34" borderId="43" xfId="43" applyNumberFormat="1" applyFont="1" applyFill="1" applyBorder="1" applyAlignment="1">
      <alignment horizontal="center" vertical="center"/>
    </xf>
    <xf numFmtId="0" fontId="22" fillId="34" borderId="73" xfId="0" applyFont="1" applyFill="1" applyBorder="1" applyAlignment="1">
      <alignment horizontal="center" vertical="center"/>
    </xf>
    <xf numFmtId="0" fontId="22" fillId="34" borderId="74" xfId="0" applyFont="1" applyFill="1" applyBorder="1" applyAlignment="1">
      <alignment horizontal="center" vertical="center"/>
    </xf>
    <xf numFmtId="0" fontId="18" fillId="33" borderId="0" xfId="0" applyFont="1" applyFill="1" applyAlignment="1">
      <alignment horizontal="left" wrapText="1"/>
    </xf>
    <xf numFmtId="0" fontId="22" fillId="34" borderId="66" xfId="0" applyFont="1" applyFill="1" applyBorder="1" applyAlignment="1">
      <alignment horizontal="center"/>
    </xf>
    <xf numFmtId="0" fontId="22" fillId="34" borderId="0" xfId="0" applyFont="1" applyFill="1" applyAlignment="1">
      <alignment horizontal="center"/>
    </xf>
    <xf numFmtId="0" fontId="22" fillId="34" borderId="35" xfId="0" applyFont="1" applyFill="1" applyBorder="1" applyAlignment="1">
      <alignment horizontal="center" vertical="center"/>
    </xf>
    <xf numFmtId="0" fontId="22" fillId="34" borderId="36" xfId="0" applyFont="1" applyFill="1" applyBorder="1" applyAlignment="1">
      <alignment horizontal="center" vertical="center"/>
    </xf>
    <xf numFmtId="0" fontId="22" fillId="34" borderId="37" xfId="0" applyFont="1" applyFill="1" applyBorder="1" applyAlignment="1">
      <alignment horizontal="center" vertical="center"/>
    </xf>
    <xf numFmtId="0" fontId="22" fillId="34" borderId="38" xfId="0" applyFont="1" applyFill="1" applyBorder="1" applyAlignment="1">
      <alignment horizontal="center" vertical="center"/>
    </xf>
    <xf numFmtId="0" fontId="22" fillId="34" borderId="39" xfId="0" applyFont="1" applyFill="1" applyBorder="1" applyAlignment="1">
      <alignment horizontal="center" vertical="center"/>
    </xf>
    <xf numFmtId="0" fontId="22" fillId="34" borderId="45" xfId="0" applyFont="1" applyFill="1" applyBorder="1" applyAlignment="1">
      <alignment horizontal="center" vertical="center"/>
    </xf>
    <xf numFmtId="0" fontId="22" fillId="34" borderId="44" xfId="0" applyFont="1" applyFill="1" applyBorder="1" applyAlignment="1">
      <alignment horizontal="center" vertical="center"/>
    </xf>
    <xf numFmtId="0" fontId="22" fillId="34" borderId="47" xfId="0" applyFont="1" applyFill="1" applyBorder="1" applyAlignment="1">
      <alignment horizontal="center" vertical="center"/>
    </xf>
    <xf numFmtId="0" fontId="22" fillId="34" borderId="46" xfId="0" applyFont="1" applyFill="1" applyBorder="1" applyAlignment="1">
      <alignment horizontal="center" vertical="center"/>
    </xf>
    <xf numFmtId="0" fontId="22" fillId="34" borderId="49" xfId="0" applyFont="1" applyFill="1" applyBorder="1" applyAlignment="1">
      <alignment horizontal="center"/>
    </xf>
    <xf numFmtId="0" fontId="22" fillId="34" borderId="33" xfId="0" applyFont="1" applyFill="1" applyBorder="1" applyAlignment="1">
      <alignment horizontal="center"/>
    </xf>
    <xf numFmtId="0" fontId="22" fillId="34" borderId="48" xfId="0" applyFont="1" applyFill="1" applyBorder="1" applyAlignment="1">
      <alignment horizontal="center"/>
    </xf>
    <xf numFmtId="0" fontId="22" fillId="34" borderId="96" xfId="0" applyFont="1" applyFill="1" applyBorder="1" applyAlignment="1">
      <alignment horizontal="center" vertical="center"/>
    </xf>
    <xf numFmtId="0" fontId="22" fillId="34" borderId="97" xfId="0" applyFont="1" applyFill="1" applyBorder="1" applyAlignment="1">
      <alignment horizontal="center" vertical="center"/>
    </xf>
    <xf numFmtId="0" fontId="22" fillId="34" borderId="98" xfId="0" applyFont="1" applyFill="1" applyBorder="1" applyAlignment="1">
      <alignment horizontal="center" vertical="center"/>
    </xf>
    <xf numFmtId="0" fontId="22" fillId="34" borderId="0" xfId="0" applyFont="1" applyFill="1" applyBorder="1" applyAlignment="1">
      <alignment horizontal="center" vertical="center"/>
    </xf>
    <xf numFmtId="3" fontId="19" fillId="33" borderId="99" xfId="0" applyNumberFormat="1" applyFont="1" applyFill="1" applyBorder="1" applyAlignment="1">
      <alignment vertical="center"/>
    </xf>
    <xf numFmtId="0" fontId="22" fillId="34" borderId="100" xfId="0" applyFont="1" applyFill="1" applyBorder="1" applyAlignment="1">
      <alignment horizontal="center" vertical="center"/>
    </xf>
    <xf numFmtId="0" fontId="22" fillId="34" borderId="101" xfId="0" applyFont="1" applyFill="1" applyBorder="1" applyAlignment="1">
      <alignment horizontal="center"/>
    </xf>
    <xf numFmtId="3" fontId="21" fillId="33" borderId="102" xfId="0" applyNumberFormat="1" applyFont="1" applyFill="1" applyBorder="1" applyAlignment="1">
      <alignment vertical="center"/>
    </xf>
    <xf numFmtId="3" fontId="21" fillId="33" borderId="103" xfId="0" applyNumberFormat="1" applyFont="1" applyFill="1" applyBorder="1" applyAlignment="1">
      <alignment vertical="center"/>
    </xf>
    <xf numFmtId="3" fontId="19" fillId="33" borderId="104" xfId="0" applyNumberFormat="1" applyFont="1" applyFill="1" applyBorder="1" applyAlignment="1">
      <alignment vertical="center"/>
    </xf>
    <xf numFmtId="3" fontId="19" fillId="33" borderId="105" xfId="0" applyNumberFormat="1" applyFont="1" applyFill="1" applyBorder="1" applyAlignment="1">
      <alignment vertical="center"/>
    </xf>
    <xf numFmtId="3" fontId="19" fillId="33" borderId="106" xfId="0" applyNumberFormat="1" applyFont="1" applyFill="1" applyBorder="1" applyAlignment="1">
      <alignment vertical="center"/>
    </xf>
    <xf numFmtId="3" fontId="19" fillId="33" borderId="106" xfId="0" applyNumberFormat="1" applyFont="1" applyFill="1" applyBorder="1" applyAlignment="1">
      <alignment horizontal="center" vertical="center"/>
    </xf>
    <xf numFmtId="3" fontId="21" fillId="33" borderId="107" xfId="0" applyNumberFormat="1" applyFont="1" applyFill="1" applyBorder="1" applyAlignment="1">
      <alignment vertical="center"/>
    </xf>
    <xf numFmtId="3" fontId="21" fillId="33" borderId="108" xfId="0" applyNumberFormat="1" applyFont="1" applyFill="1" applyBorder="1" applyAlignment="1">
      <alignment vertical="center"/>
    </xf>
    <xf numFmtId="3" fontId="19" fillId="33" borderId="109" xfId="0" applyNumberFormat="1" applyFont="1" applyFill="1" applyBorder="1" applyAlignment="1">
      <alignment vertical="center"/>
    </xf>
    <xf numFmtId="3" fontId="19" fillId="33" borderId="110" xfId="0" applyNumberFormat="1" applyFont="1" applyFill="1" applyBorder="1" applyAlignment="1">
      <alignment vertical="center"/>
    </xf>
    <xf numFmtId="3" fontId="19" fillId="33" borderId="111" xfId="0" applyNumberFormat="1" applyFont="1" applyFill="1" applyBorder="1" applyAlignment="1">
      <alignment vertical="center"/>
    </xf>
    <xf numFmtId="4" fontId="19" fillId="33" borderId="113" xfId="0" applyNumberFormat="1" applyFont="1" applyFill="1" applyBorder="1" applyAlignment="1">
      <alignment vertical="center"/>
    </xf>
    <xf numFmtId="4" fontId="19" fillId="33" borderId="106" xfId="0" applyNumberFormat="1" applyFont="1" applyFill="1" applyBorder="1" applyAlignment="1">
      <alignment vertical="center"/>
    </xf>
    <xf numFmtId="4" fontId="19" fillId="33" borderId="106" xfId="0" applyNumberFormat="1" applyFont="1" applyFill="1" applyBorder="1" applyAlignment="1">
      <alignment horizontal="center" vertical="center"/>
    </xf>
    <xf numFmtId="4" fontId="19" fillId="33" borderId="110" xfId="0" applyNumberFormat="1" applyFont="1" applyFill="1" applyBorder="1" applyAlignment="1">
      <alignment vertical="center"/>
    </xf>
    <xf numFmtId="0" fontId="0" fillId="33" borderId="0" xfId="0" applyFill="1" applyBorder="1"/>
    <xf numFmtId="0" fontId="0" fillId="0" borderId="0" xfId="0" applyBorder="1"/>
    <xf numFmtId="3" fontId="19" fillId="33" borderId="114" xfId="0" applyNumberFormat="1" applyFont="1" applyFill="1" applyBorder="1" applyAlignment="1">
      <alignment vertical="center"/>
    </xf>
    <xf numFmtId="3" fontId="19" fillId="33" borderId="115" xfId="0" applyNumberFormat="1" applyFont="1" applyFill="1" applyBorder="1" applyAlignment="1">
      <alignment vertical="center"/>
    </xf>
    <xf numFmtId="3" fontId="21" fillId="33" borderId="116" xfId="0" applyNumberFormat="1" applyFont="1" applyFill="1" applyBorder="1" applyAlignment="1">
      <alignment vertical="center"/>
    </xf>
    <xf numFmtId="3" fontId="21" fillId="33" borderId="117" xfId="0" applyNumberFormat="1" applyFont="1" applyFill="1" applyBorder="1" applyAlignment="1">
      <alignment vertical="center"/>
    </xf>
    <xf numFmtId="3" fontId="19" fillId="33" borderId="118" xfId="0" applyNumberFormat="1" applyFont="1" applyFill="1" applyBorder="1" applyAlignment="1">
      <alignment vertical="center"/>
    </xf>
    <xf numFmtId="3" fontId="19" fillId="33" borderId="119" xfId="0" applyNumberFormat="1" applyFont="1" applyFill="1" applyBorder="1" applyAlignment="1">
      <alignment vertical="center"/>
    </xf>
    <xf numFmtId="3" fontId="19" fillId="33" borderId="120" xfId="0" applyNumberFormat="1" applyFont="1" applyFill="1" applyBorder="1" applyAlignment="1">
      <alignment vertical="center"/>
    </xf>
    <xf numFmtId="0" fontId="22" fillId="34" borderId="121" xfId="0" applyFont="1" applyFill="1" applyBorder="1" applyAlignment="1">
      <alignment horizontal="center"/>
    </xf>
    <xf numFmtId="3" fontId="21" fillId="33" borderId="122" xfId="0" applyNumberFormat="1" applyFont="1" applyFill="1" applyBorder="1" applyAlignment="1">
      <alignment vertical="center"/>
    </xf>
    <xf numFmtId="3" fontId="21" fillId="33" borderId="123" xfId="0" applyNumberFormat="1" applyFont="1" applyFill="1" applyBorder="1" applyAlignment="1">
      <alignment vertical="center"/>
    </xf>
    <xf numFmtId="3" fontId="19" fillId="33" borderId="124" xfId="0" applyNumberFormat="1" applyFont="1" applyFill="1" applyBorder="1" applyAlignment="1">
      <alignment vertical="center"/>
    </xf>
    <xf numFmtId="3" fontId="19" fillId="33" borderId="125" xfId="0" applyNumberFormat="1" applyFont="1" applyFill="1" applyBorder="1" applyAlignment="1">
      <alignment vertical="center"/>
    </xf>
    <xf numFmtId="3" fontId="21" fillId="33" borderId="126" xfId="0" applyNumberFormat="1" applyFont="1" applyFill="1" applyBorder="1" applyAlignment="1">
      <alignment vertical="center"/>
    </xf>
    <xf numFmtId="3" fontId="21" fillId="33" borderId="127" xfId="0" applyNumberFormat="1" applyFont="1" applyFill="1" applyBorder="1" applyAlignment="1">
      <alignment vertical="center"/>
    </xf>
    <xf numFmtId="3" fontId="19" fillId="33" borderId="128" xfId="0" applyNumberFormat="1" applyFont="1" applyFill="1" applyBorder="1" applyAlignment="1">
      <alignment vertical="center"/>
    </xf>
    <xf numFmtId="3" fontId="19" fillId="33" borderId="129" xfId="0" applyNumberFormat="1" applyFont="1" applyFill="1" applyBorder="1" applyAlignment="1">
      <alignment vertical="center"/>
    </xf>
    <xf numFmtId="4" fontId="21" fillId="33" borderId="80" xfId="0" applyNumberFormat="1" applyFont="1" applyFill="1" applyBorder="1" applyAlignment="1">
      <alignment vertical="center"/>
    </xf>
    <xf numFmtId="2" fontId="0" fillId="0" borderId="0" xfId="0" applyNumberFormat="1" applyBorder="1"/>
    <xf numFmtId="0" fontId="22" fillId="34" borderId="130" xfId="0" applyFont="1" applyFill="1" applyBorder="1" applyAlignment="1">
      <alignment horizontal="center" vertical="center"/>
    </xf>
    <xf numFmtId="0" fontId="22" fillId="34" borderId="131" xfId="0" applyFont="1" applyFill="1" applyBorder="1" applyAlignment="1">
      <alignment horizontal="center"/>
    </xf>
    <xf numFmtId="4" fontId="21" fillId="33" borderId="132" xfId="0" applyNumberFormat="1" applyFont="1" applyFill="1" applyBorder="1" applyAlignment="1">
      <alignment vertical="center"/>
    </xf>
    <xf numFmtId="4" fontId="21" fillId="33" borderId="133" xfId="0" applyNumberFormat="1" applyFont="1" applyFill="1" applyBorder="1" applyAlignment="1">
      <alignment vertical="center"/>
    </xf>
    <xf numFmtId="4" fontId="21" fillId="33" borderId="134" xfId="0" applyNumberFormat="1" applyFont="1" applyFill="1" applyBorder="1" applyAlignment="1">
      <alignment vertical="center"/>
    </xf>
    <xf numFmtId="4" fontId="19" fillId="33" borderId="135" xfId="0" applyNumberFormat="1" applyFont="1" applyFill="1" applyBorder="1" applyAlignment="1">
      <alignment vertical="center"/>
    </xf>
    <xf numFmtId="0" fontId="22" fillId="34" borderId="136" xfId="0" applyFont="1" applyFill="1" applyBorder="1" applyAlignment="1">
      <alignment horizontal="center" vertical="center"/>
    </xf>
    <xf numFmtId="0" fontId="22" fillId="34" borderId="137" xfId="0" applyFont="1" applyFill="1" applyBorder="1" applyAlignment="1">
      <alignment horizontal="center"/>
    </xf>
    <xf numFmtId="4" fontId="21" fillId="33" borderId="138" xfId="0" applyNumberFormat="1" applyFont="1" applyFill="1" applyBorder="1" applyAlignment="1">
      <alignment vertical="center"/>
    </xf>
    <xf numFmtId="4" fontId="21" fillId="33" borderId="139" xfId="0" applyNumberFormat="1" applyFont="1" applyFill="1" applyBorder="1" applyAlignment="1">
      <alignment vertical="center"/>
    </xf>
    <xf numFmtId="4" fontId="19" fillId="33" borderId="112" xfId="0" applyNumberFormat="1" applyFont="1" applyFill="1" applyBorder="1" applyAlignment="1">
      <alignment vertical="center"/>
    </xf>
    <xf numFmtId="0" fontId="22" fillId="34" borderId="24" xfId="0" applyFont="1" applyFill="1" applyBorder="1" applyAlignment="1">
      <alignment horizontal="center" vertical="center"/>
    </xf>
    <xf numFmtId="0" fontId="22" fillId="34" borderId="140" xfId="0" applyFont="1" applyFill="1" applyBorder="1" applyAlignment="1">
      <alignment horizontal="center"/>
    </xf>
    <xf numFmtId="4" fontId="21" fillId="33" borderId="82" xfId="0" applyNumberFormat="1" applyFont="1" applyFill="1" applyBorder="1" applyAlignment="1">
      <alignment vertical="center"/>
    </xf>
    <xf numFmtId="4" fontId="21" fillId="33" borderId="83" xfId="0" applyNumberFormat="1" applyFont="1" applyFill="1" applyBorder="1" applyAlignment="1">
      <alignment vertical="center"/>
    </xf>
    <xf numFmtId="4" fontId="21" fillId="33" borderId="108" xfId="0" applyNumberFormat="1" applyFont="1" applyFill="1" applyBorder="1" applyAlignment="1">
      <alignment vertical="center"/>
    </xf>
    <xf numFmtId="4" fontId="19" fillId="33" borderId="141" xfId="0" applyNumberFormat="1" applyFont="1" applyFill="1" applyBorder="1" applyAlignment="1">
      <alignment vertical="center"/>
    </xf>
    <xf numFmtId="0" fontId="22" fillId="34" borderId="142" xfId="0" applyFont="1" applyFill="1" applyBorder="1" applyAlignment="1">
      <alignment horizontal="center"/>
    </xf>
    <xf numFmtId="4" fontId="21" fillId="33" borderId="102" xfId="0" applyNumberFormat="1" applyFont="1" applyFill="1" applyBorder="1" applyAlignment="1">
      <alignment vertical="center"/>
    </xf>
    <xf numFmtId="4" fontId="21" fillId="33" borderId="103" xfId="0" applyNumberFormat="1" applyFont="1" applyFill="1" applyBorder="1" applyAlignment="1">
      <alignment vertical="center"/>
    </xf>
    <xf numFmtId="4" fontId="19" fillId="33" borderId="105" xfId="0" applyNumberFormat="1" applyFont="1" applyFill="1" applyBorder="1" applyAlignment="1">
      <alignment vertical="center"/>
    </xf>
    <xf numFmtId="0" fontId="22" fillId="34" borderId="143" xfId="0" applyFont="1" applyFill="1" applyBorder="1" applyAlignment="1">
      <alignment horizontal="center"/>
    </xf>
    <xf numFmtId="4" fontId="21" fillId="33" borderId="78" xfId="0" applyNumberFormat="1" applyFont="1" applyFill="1" applyBorder="1" applyAlignment="1">
      <alignment vertical="center"/>
    </xf>
    <xf numFmtId="4" fontId="21" fillId="33" borderId="79" xfId="0" applyNumberFormat="1" applyFont="1" applyFill="1" applyBorder="1" applyAlignment="1">
      <alignment vertical="center"/>
    </xf>
    <xf numFmtId="4" fontId="21" fillId="33" borderId="144" xfId="0" applyNumberFormat="1" applyFont="1" applyFill="1" applyBorder="1" applyAlignment="1">
      <alignment vertical="center"/>
    </xf>
    <xf numFmtId="4" fontId="19" fillId="33" borderId="145" xfId="0" applyNumberFormat="1" applyFont="1" applyFill="1" applyBorder="1" applyAlignment="1">
      <alignment vertical="center"/>
    </xf>
    <xf numFmtId="0" fontId="22" fillId="34" borderId="40" xfId="43" applyNumberFormat="1" applyFont="1" applyFill="1" applyBorder="1" applyAlignment="1">
      <alignment horizontal="center" vertical="center"/>
    </xf>
    <xf numFmtId="0" fontId="22" fillId="34" borderId="146" xfId="0" applyFont="1" applyFill="1" applyBorder="1" applyAlignment="1">
      <alignment horizontal="center"/>
    </xf>
    <xf numFmtId="4" fontId="21" fillId="33" borderId="71" xfId="0" applyNumberFormat="1" applyFont="1" applyFill="1" applyBorder="1" applyAlignment="1">
      <alignment vertical="center"/>
    </xf>
    <xf numFmtId="4" fontId="21" fillId="33" borderId="72" xfId="0" applyNumberFormat="1" applyFont="1" applyFill="1" applyBorder="1" applyAlignment="1">
      <alignment vertical="center"/>
    </xf>
    <xf numFmtId="4" fontId="19" fillId="33" borderId="115" xfId="0" applyNumberFormat="1" applyFont="1" applyFill="1" applyBorder="1" applyAlignment="1">
      <alignment vertical="center"/>
    </xf>
    <xf numFmtId="0" fontId="22" fillId="34" borderId="41" xfId="43" applyNumberFormat="1" applyFont="1" applyFill="1" applyBorder="1" applyAlignment="1">
      <alignment horizontal="center" vertical="center"/>
    </xf>
    <xf numFmtId="0" fontId="22" fillId="34" borderId="147" xfId="0" applyFont="1" applyFill="1" applyBorder="1" applyAlignment="1">
      <alignment horizontal="center"/>
    </xf>
    <xf numFmtId="4" fontId="21" fillId="33" borderId="116" xfId="0" applyNumberFormat="1" applyFont="1" applyFill="1" applyBorder="1" applyAlignment="1">
      <alignment vertical="center"/>
    </xf>
    <xf numFmtId="4" fontId="21" fillId="33" borderId="117" xfId="0" applyNumberFormat="1" applyFont="1" applyFill="1" applyBorder="1" applyAlignment="1">
      <alignment vertical="center"/>
    </xf>
    <xf numFmtId="4" fontId="21" fillId="33" borderId="148" xfId="0" applyNumberFormat="1" applyFont="1" applyFill="1" applyBorder="1" applyAlignment="1">
      <alignment vertical="center"/>
    </xf>
    <xf numFmtId="4" fontId="19" fillId="33" borderId="149" xfId="0" applyNumberFormat="1" applyFont="1" applyFill="1" applyBorder="1" applyAlignment="1">
      <alignment vertical="center"/>
    </xf>
    <xf numFmtId="2" fontId="0" fillId="0" borderId="150" xfId="0" applyNumberFormat="1" applyBorder="1"/>
  </cellXfs>
  <cellStyles count="44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Moeda" xfId="43" builtinId="4"/>
    <cellStyle name="Neutro" xfId="9" builtinId="28" customBuiltin="1"/>
    <cellStyle name="Normal" xfId="0" builtinId="0"/>
    <cellStyle name="Nota" xfId="16" builtinId="10" customBuiltin="1"/>
    <cellStyle name="Porcentagem" xfId="1" builtinId="5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858000</xdr:colOff>
      <xdr:row>5</xdr:row>
      <xdr:rowOff>1252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14A682C-A742-220A-DC4F-249C293C6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0000" cy="915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854190</xdr:colOff>
      <xdr:row>5</xdr:row>
      <xdr:rowOff>1252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E4A8AA-CA63-4BDD-83F3-5ED512C32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0000" cy="9156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858000</xdr:colOff>
      <xdr:row>5</xdr:row>
      <xdr:rowOff>1252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64C32FE-0D2A-4E61-B9AB-F6E4FD0E9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0000" cy="9156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2</xdr:col>
      <xdr:colOff>288405</xdr:colOff>
      <xdr:row>5</xdr:row>
      <xdr:rowOff>16492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FFEA434-DCCC-4BC7-9CBF-4268EB1CC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"/>
          <a:ext cx="1621905" cy="906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4"/>
  <sheetViews>
    <sheetView topLeftCell="A19" zoomScaleNormal="100" workbookViewId="0">
      <selection activeCell="B37" sqref="B37:E43"/>
    </sheetView>
  </sheetViews>
  <sheetFormatPr defaultColWidth="8.88671875" defaultRowHeight="14.4" x14ac:dyDescent="0.3"/>
  <cols>
    <col min="1" max="1" width="4.44140625" style="1" customWidth="1"/>
    <col min="2" max="2" width="6.6640625" style="1" customWidth="1"/>
    <col min="3" max="3" width="16.33203125" style="1" bestFit="1" customWidth="1"/>
    <col min="4" max="6" width="15.44140625" style="1" customWidth="1"/>
    <col min="7" max="7" width="10.6640625" style="1" customWidth="1"/>
    <col min="8" max="8" width="15.6640625" style="1" customWidth="1"/>
    <col min="9" max="9" width="10.88671875" style="1" customWidth="1"/>
    <col min="10" max="16384" width="8.88671875" style="1"/>
  </cols>
  <sheetData>
    <row r="2" spans="1:15" ht="14.4" customHeight="1" x14ac:dyDescent="0.3">
      <c r="D2" s="111" t="s">
        <v>65</v>
      </c>
      <c r="E2" s="111"/>
      <c r="F2" s="111"/>
      <c r="G2" s="111"/>
      <c r="H2" s="14"/>
      <c r="I2" s="14"/>
      <c r="J2" s="14"/>
    </row>
    <row r="3" spans="1:15" ht="14.4" customHeight="1" x14ac:dyDescent="0.3">
      <c r="C3" s="14"/>
      <c r="D3" s="111"/>
      <c r="E3" s="111"/>
      <c r="F3" s="111"/>
      <c r="G3" s="111"/>
      <c r="H3" s="14"/>
      <c r="I3" s="14"/>
      <c r="J3" s="14"/>
    </row>
    <row r="4" spans="1:15" ht="14.4" customHeight="1" x14ac:dyDescent="0.3">
      <c r="C4" s="14"/>
      <c r="D4" s="111"/>
      <c r="E4" s="111"/>
      <c r="F4" s="111"/>
      <c r="G4" s="111"/>
      <c r="H4" s="14"/>
      <c r="I4" s="14"/>
      <c r="J4" s="14"/>
    </row>
    <row r="5" spans="1:15" ht="14.4" customHeight="1" x14ac:dyDescent="0.3">
      <c r="C5" s="14"/>
      <c r="D5" s="16"/>
      <c r="E5" s="16"/>
      <c r="F5" s="16"/>
      <c r="G5" s="16"/>
      <c r="H5" s="14"/>
      <c r="I5" s="14"/>
      <c r="J5" s="14"/>
    </row>
    <row r="6" spans="1:15" ht="14.4" customHeight="1" x14ac:dyDescent="0.3">
      <c r="C6" s="14"/>
      <c r="D6" s="16"/>
      <c r="E6" s="16"/>
      <c r="F6" s="16"/>
      <c r="G6" s="16"/>
      <c r="H6" s="14"/>
      <c r="I6" s="14"/>
      <c r="J6" s="14"/>
    </row>
    <row r="7" spans="1:15" x14ac:dyDescent="0.3">
      <c r="A7" s="112" t="s">
        <v>61</v>
      </c>
      <c r="B7" s="112"/>
      <c r="C7" s="56">
        <v>44958</v>
      </c>
    </row>
    <row r="8" spans="1:15" ht="15.6" x14ac:dyDescent="0.3">
      <c r="C8" s="110" t="s">
        <v>17</v>
      </c>
      <c r="D8" s="110"/>
      <c r="E8" s="110"/>
      <c r="F8" s="110"/>
      <c r="G8" s="110"/>
      <c r="H8" s="4"/>
      <c r="I8" s="4"/>
      <c r="J8" s="4"/>
    </row>
    <row r="10" spans="1:15" ht="15" thickBot="1" x14ac:dyDescent="0.35">
      <c r="B10" s="3" t="s">
        <v>18</v>
      </c>
      <c r="C10" s="17"/>
      <c r="D10" s="17"/>
      <c r="E10" s="17"/>
      <c r="F10" s="17"/>
      <c r="G10" s="17"/>
    </row>
    <row r="11" spans="1:15" ht="16.2" customHeight="1" thickTop="1" thickBot="1" x14ac:dyDescent="0.35">
      <c r="B11" s="18" t="s">
        <v>15</v>
      </c>
      <c r="C11" s="19" t="s">
        <v>16</v>
      </c>
      <c r="D11" s="20" t="s">
        <v>0</v>
      </c>
      <c r="E11" s="20" t="s">
        <v>1</v>
      </c>
      <c r="F11" s="20" t="s">
        <v>2</v>
      </c>
      <c r="G11" s="21" t="s">
        <v>19</v>
      </c>
    </row>
    <row r="12" spans="1:15" ht="16.2" customHeight="1" thickTop="1" x14ac:dyDescent="0.3">
      <c r="B12" s="22">
        <v>2022</v>
      </c>
      <c r="C12" s="23" t="s">
        <v>3</v>
      </c>
      <c r="D12" s="5">
        <v>4479</v>
      </c>
      <c r="E12" s="5">
        <v>12932</v>
      </c>
      <c r="F12" s="5">
        <v>4617</v>
      </c>
      <c r="G12" s="13">
        <v>22028</v>
      </c>
    </row>
    <row r="13" spans="1:15" ht="16.2" customHeight="1" x14ac:dyDescent="0.3">
      <c r="B13" s="22"/>
      <c r="C13" s="24" t="s">
        <v>4</v>
      </c>
      <c r="D13" s="6">
        <v>4600</v>
      </c>
      <c r="E13" s="6">
        <v>13862</v>
      </c>
      <c r="F13" s="6">
        <v>5922</v>
      </c>
      <c r="G13" s="13">
        <v>24384</v>
      </c>
      <c r="M13" s="72"/>
      <c r="N13" s="69"/>
    </row>
    <row r="14" spans="1:15" ht="16.2" customHeight="1" x14ac:dyDescent="0.3">
      <c r="B14" s="22"/>
      <c r="C14" s="24" t="s">
        <v>5</v>
      </c>
      <c r="D14" s="6">
        <v>5563</v>
      </c>
      <c r="E14" s="6">
        <v>17297</v>
      </c>
      <c r="F14" s="6">
        <v>7771</v>
      </c>
      <c r="G14" s="13">
        <v>30631</v>
      </c>
      <c r="M14" s="72"/>
      <c r="N14" s="69"/>
      <c r="O14" s="73"/>
    </row>
    <row r="15" spans="1:15" ht="16.2" customHeight="1" x14ac:dyDescent="0.3">
      <c r="B15" s="22"/>
      <c r="C15" s="24" t="s">
        <v>6</v>
      </c>
      <c r="D15" s="6">
        <v>4052</v>
      </c>
      <c r="E15" s="6">
        <v>14399</v>
      </c>
      <c r="F15" s="6">
        <v>7155</v>
      </c>
      <c r="G15" s="13">
        <v>25606</v>
      </c>
      <c r="M15" s="72"/>
      <c r="N15" s="69"/>
      <c r="O15" s="73"/>
    </row>
    <row r="16" spans="1:15" ht="16.2" customHeight="1" x14ac:dyDescent="0.3">
      <c r="B16" s="22"/>
      <c r="C16" s="24" t="s">
        <v>7</v>
      </c>
      <c r="D16" s="6">
        <v>6027</v>
      </c>
      <c r="E16" s="6">
        <v>20102</v>
      </c>
      <c r="F16" s="6">
        <v>9268</v>
      </c>
      <c r="G16" s="13">
        <v>35397</v>
      </c>
    </row>
    <row r="17" spans="2:10" ht="16.2" customHeight="1" x14ac:dyDescent="0.3">
      <c r="B17" s="22"/>
      <c r="C17" s="24" t="s">
        <v>8</v>
      </c>
      <c r="D17" s="6">
        <v>5346</v>
      </c>
      <c r="E17" s="6">
        <v>18640</v>
      </c>
      <c r="F17" s="6">
        <v>8813</v>
      </c>
      <c r="G17" s="13">
        <v>32799</v>
      </c>
    </row>
    <row r="18" spans="2:10" ht="16.2" customHeight="1" x14ac:dyDescent="0.3">
      <c r="B18" s="22"/>
      <c r="C18" s="24" t="s">
        <v>9</v>
      </c>
      <c r="D18" s="6">
        <v>7164</v>
      </c>
      <c r="E18" s="6">
        <v>16131</v>
      </c>
      <c r="F18" s="6">
        <v>7814</v>
      </c>
      <c r="G18" s="13">
        <v>31109</v>
      </c>
    </row>
    <row r="19" spans="2:10" ht="16.2" customHeight="1" x14ac:dyDescent="0.3">
      <c r="B19" s="22"/>
      <c r="C19" s="24" t="s">
        <v>10</v>
      </c>
      <c r="D19" s="6">
        <v>13096</v>
      </c>
      <c r="E19" s="6">
        <v>14596</v>
      </c>
      <c r="F19" s="6">
        <v>7093</v>
      </c>
      <c r="G19" s="13">
        <v>34785</v>
      </c>
    </row>
    <row r="20" spans="2:10" ht="16.2" customHeight="1" x14ac:dyDescent="0.3">
      <c r="B20" s="22"/>
      <c r="C20" s="24" t="s">
        <v>11</v>
      </c>
      <c r="D20" s="6">
        <v>13115</v>
      </c>
      <c r="E20" s="6">
        <v>15071</v>
      </c>
      <c r="F20" s="6">
        <v>7162</v>
      </c>
      <c r="G20" s="13">
        <v>35348</v>
      </c>
    </row>
    <row r="21" spans="2:10" ht="16.2" customHeight="1" x14ac:dyDescent="0.3">
      <c r="B21" s="22"/>
      <c r="C21" s="24" t="s">
        <v>12</v>
      </c>
      <c r="D21" s="6">
        <v>12159</v>
      </c>
      <c r="E21" s="6">
        <v>12718</v>
      </c>
      <c r="F21" s="6">
        <v>5810</v>
      </c>
      <c r="G21" s="13">
        <v>30687</v>
      </c>
    </row>
    <row r="22" spans="2:10" ht="16.2" customHeight="1" x14ac:dyDescent="0.3">
      <c r="B22" s="22"/>
      <c r="C22" s="24" t="s">
        <v>13</v>
      </c>
      <c r="D22" s="6">
        <v>11673</v>
      </c>
      <c r="E22" s="6">
        <v>12485</v>
      </c>
      <c r="F22" s="6">
        <v>6052</v>
      </c>
      <c r="G22" s="13">
        <v>30210</v>
      </c>
    </row>
    <row r="23" spans="2:10" ht="16.2" customHeight="1" thickBot="1" x14ac:dyDescent="0.35">
      <c r="B23" s="22"/>
      <c r="C23" s="25" t="s">
        <v>14</v>
      </c>
      <c r="D23" s="7">
        <v>14560</v>
      </c>
      <c r="E23" s="7">
        <v>14425</v>
      </c>
      <c r="F23" s="7">
        <v>6632</v>
      </c>
      <c r="G23" s="13">
        <v>35617</v>
      </c>
    </row>
    <row r="24" spans="2:10" ht="16.2" customHeight="1" thickTop="1" thickBot="1" x14ac:dyDescent="0.35">
      <c r="B24" s="27"/>
      <c r="C24" s="28" t="s">
        <v>69</v>
      </c>
      <c r="D24" s="8">
        <v>80290</v>
      </c>
      <c r="E24" s="8">
        <v>217004</v>
      </c>
      <c r="F24" s="8">
        <v>49903</v>
      </c>
      <c r="G24" s="68">
        <v>347197</v>
      </c>
    </row>
    <row r="25" spans="2:10" ht="16.2" customHeight="1" thickTop="1" x14ac:dyDescent="0.3">
      <c r="B25" s="22">
        <v>2023</v>
      </c>
      <c r="C25" s="23" t="s">
        <v>3</v>
      </c>
      <c r="D25" s="5">
        <v>10485</v>
      </c>
      <c r="E25" s="5">
        <v>10608</v>
      </c>
      <c r="F25" s="5">
        <v>5434</v>
      </c>
      <c r="G25" s="13">
        <v>26527</v>
      </c>
      <c r="H25" s="73"/>
      <c r="I25" s="73"/>
      <c r="J25" s="73"/>
    </row>
    <row r="26" spans="2:10" ht="16.2" customHeight="1" thickBot="1" x14ac:dyDescent="0.35">
      <c r="B26" s="22"/>
      <c r="C26" s="24" t="s">
        <v>4</v>
      </c>
      <c r="D26" s="5">
        <v>8651</v>
      </c>
      <c r="E26" s="5">
        <v>8977</v>
      </c>
      <c r="F26" s="5">
        <v>5128</v>
      </c>
      <c r="G26" s="13">
        <v>22756</v>
      </c>
    </row>
    <row r="27" spans="2:10" ht="16.2" customHeight="1" thickTop="1" thickBot="1" x14ac:dyDescent="0.35">
      <c r="B27" s="27"/>
      <c r="C27" s="26" t="s">
        <v>66</v>
      </c>
      <c r="D27" s="8">
        <f>SUM(D25:D26)</f>
        <v>19136</v>
      </c>
      <c r="E27" s="8">
        <f t="shared" ref="E27:G27" si="0">SUM(E25:E26)</f>
        <v>19585</v>
      </c>
      <c r="F27" s="8">
        <f t="shared" si="0"/>
        <v>10562</v>
      </c>
      <c r="G27" s="8">
        <f t="shared" si="0"/>
        <v>49283</v>
      </c>
      <c r="H27" s="73"/>
      <c r="I27" s="73"/>
      <c r="J27" s="73"/>
    </row>
    <row r="28" spans="2:10" ht="15" thickTop="1" x14ac:dyDescent="0.3">
      <c r="B28" s="17"/>
      <c r="C28" s="17"/>
      <c r="D28" s="17"/>
      <c r="E28" s="17"/>
      <c r="F28" s="17"/>
      <c r="G28" s="17"/>
    </row>
    <row r="29" spans="2:10" x14ac:dyDescent="0.3">
      <c r="B29" s="17"/>
      <c r="C29" s="17"/>
      <c r="D29" s="17"/>
      <c r="E29" s="17"/>
      <c r="F29" s="17"/>
      <c r="G29" s="17"/>
    </row>
    <row r="30" spans="2:10" ht="15" thickBot="1" x14ac:dyDescent="0.35">
      <c r="B30" s="3" t="s">
        <v>75</v>
      </c>
      <c r="D30" s="17"/>
      <c r="E30" s="17"/>
      <c r="F30" s="17"/>
      <c r="G30" s="17"/>
    </row>
    <row r="31" spans="2:10" ht="16.2" customHeight="1" thickTop="1" thickBot="1" x14ac:dyDescent="0.35">
      <c r="B31" s="57" t="s">
        <v>15</v>
      </c>
      <c r="C31" s="20">
        <v>2022</v>
      </c>
      <c r="D31" s="20">
        <v>2023</v>
      </c>
      <c r="E31" s="21" t="s">
        <v>20</v>
      </c>
      <c r="F31" s="108"/>
      <c r="G31" s="17"/>
    </row>
    <row r="32" spans="2:10" ht="16.2" customHeight="1" thickTop="1" thickBot="1" x14ac:dyDescent="0.35">
      <c r="B32" s="58" t="s">
        <v>0</v>
      </c>
      <c r="C32" s="9">
        <f>SUM(D12:D13)</f>
        <v>9079</v>
      </c>
      <c r="D32" s="9">
        <f>SUM(D25:D26)</f>
        <v>19136</v>
      </c>
      <c r="E32" s="59">
        <f>D32/C32-1</f>
        <v>1.1077211146602051</v>
      </c>
      <c r="F32" s="67"/>
      <c r="G32" s="17"/>
    </row>
    <row r="33" spans="2:7" ht="16.2" customHeight="1" thickTop="1" thickBot="1" x14ac:dyDescent="0.35">
      <c r="B33" s="58" t="s">
        <v>1</v>
      </c>
      <c r="C33" s="6">
        <f>SUM(E12:E13)</f>
        <v>26794</v>
      </c>
      <c r="D33" s="6">
        <f>SUM(E25:E26)</f>
        <v>19585</v>
      </c>
      <c r="E33" s="59">
        <f t="shared" ref="E33" si="1">D33/C33-1</f>
        <v>-0.26905277300888264</v>
      </c>
      <c r="F33" s="67"/>
      <c r="G33" s="17"/>
    </row>
    <row r="34" spans="2:7" ht="16.2" customHeight="1" thickTop="1" thickBot="1" x14ac:dyDescent="0.35">
      <c r="B34" s="58" t="s">
        <v>2</v>
      </c>
      <c r="C34" s="10">
        <f>SUM(F12:F13)</f>
        <v>10539</v>
      </c>
      <c r="D34" s="10">
        <f>SUM(F25:F26)</f>
        <v>10562</v>
      </c>
      <c r="E34" s="59">
        <f>D34/C34-1</f>
        <v>2.1823702438561465E-3</v>
      </c>
      <c r="F34" s="67"/>
      <c r="G34" s="17"/>
    </row>
    <row r="35" spans="2:7" ht="16.2" customHeight="1" thickTop="1" thickBot="1" x14ac:dyDescent="0.35">
      <c r="B35" s="18" t="s">
        <v>19</v>
      </c>
      <c r="C35" s="8">
        <f>SUM(C32:C34)</f>
        <v>46412</v>
      </c>
      <c r="D35" s="8">
        <f>SUM(D32:D34)</f>
        <v>49283</v>
      </c>
      <c r="E35" s="62">
        <f>D35/C35-1</f>
        <v>6.1859001982246031E-2</v>
      </c>
      <c r="F35" s="67"/>
      <c r="G35" s="17"/>
    </row>
    <row r="36" spans="2:7" ht="15" thickTop="1" x14ac:dyDescent="0.3">
      <c r="B36" s="17"/>
      <c r="C36" s="17"/>
      <c r="D36" s="17"/>
      <c r="E36" s="17"/>
      <c r="F36" s="17"/>
      <c r="G36" s="17"/>
    </row>
    <row r="37" spans="2:7" ht="14.4" customHeight="1" x14ac:dyDescent="0.3">
      <c r="B37" s="109" t="s">
        <v>74</v>
      </c>
      <c r="C37" s="109"/>
      <c r="D37" s="109"/>
      <c r="E37" s="109"/>
      <c r="F37" s="17"/>
      <c r="G37" s="17"/>
    </row>
    <row r="38" spans="2:7" ht="15" thickBot="1" x14ac:dyDescent="0.35">
      <c r="B38" s="109"/>
      <c r="C38" s="109"/>
      <c r="D38" s="109"/>
      <c r="E38" s="109"/>
      <c r="F38" s="17"/>
      <c r="G38" s="17"/>
    </row>
    <row r="39" spans="2:7" ht="15.6" thickTop="1" thickBot="1" x14ac:dyDescent="0.35">
      <c r="B39" s="57" t="s">
        <v>15</v>
      </c>
      <c r="C39" s="20">
        <v>2022</v>
      </c>
      <c r="D39" s="20">
        <v>2023</v>
      </c>
      <c r="E39" s="29"/>
      <c r="F39" s="66"/>
      <c r="G39" s="17"/>
    </row>
    <row r="40" spans="2:7" ht="15" thickTop="1" x14ac:dyDescent="0.3">
      <c r="B40" s="58" t="s">
        <v>0</v>
      </c>
      <c r="C40" s="59">
        <f>C32/C35</f>
        <v>0.1956175127122296</v>
      </c>
      <c r="D40" s="59">
        <f>D32/D35</f>
        <v>0.38828805064626748</v>
      </c>
      <c r="E40" s="12"/>
      <c r="F40" s="66"/>
      <c r="G40" s="17"/>
    </row>
    <row r="41" spans="2:7" x14ac:dyDescent="0.3">
      <c r="B41" s="58" t="s">
        <v>1</v>
      </c>
      <c r="C41" s="60">
        <f>C33/C35</f>
        <v>0.57730759286391453</v>
      </c>
      <c r="D41" s="60">
        <f>D33/D35</f>
        <v>0.39739869731956251</v>
      </c>
      <c r="E41" s="12"/>
      <c r="F41" s="66"/>
      <c r="G41" s="17"/>
    </row>
    <row r="42" spans="2:7" ht="15" thickBot="1" x14ac:dyDescent="0.35">
      <c r="B42" s="58" t="s">
        <v>2</v>
      </c>
      <c r="C42" s="61">
        <f>C34/C35</f>
        <v>0.22707489442385589</v>
      </c>
      <c r="D42" s="61">
        <f>D34/D35</f>
        <v>0.21431325203417001</v>
      </c>
      <c r="E42" s="12"/>
      <c r="F42" s="17"/>
      <c r="G42" s="17"/>
    </row>
    <row r="43" spans="2:7" ht="15.6" thickTop="1" thickBot="1" x14ac:dyDescent="0.35">
      <c r="B43" s="18" t="s">
        <v>19</v>
      </c>
      <c r="C43" s="62">
        <v>1</v>
      </c>
      <c r="D43" s="62">
        <v>1</v>
      </c>
      <c r="E43" s="12"/>
      <c r="F43" s="17"/>
      <c r="G43" s="17"/>
    </row>
    <row r="44" spans="2:7" ht="15" thickTop="1" x14ac:dyDescent="0.3"/>
  </sheetData>
  <mergeCells count="4">
    <mergeCell ref="B37:E38"/>
    <mergeCell ref="C8:G8"/>
    <mergeCell ref="D2:G4"/>
    <mergeCell ref="A7:B7"/>
  </mergeCells>
  <phoneticPr fontId="24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D27:G27 C32:D3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4"/>
  <sheetViews>
    <sheetView topLeftCell="A10" zoomScaleNormal="100" workbookViewId="0">
      <selection activeCell="B37" sqref="B37:E43"/>
    </sheetView>
  </sheetViews>
  <sheetFormatPr defaultColWidth="8.88671875" defaultRowHeight="14.4" x14ac:dyDescent="0.3"/>
  <cols>
    <col min="1" max="1" width="4.44140625" style="1" customWidth="1"/>
    <col min="2" max="2" width="6.6640625" style="1" customWidth="1"/>
    <col min="3" max="3" width="16.33203125" style="1" bestFit="1" customWidth="1"/>
    <col min="4" max="6" width="15.88671875" style="1" customWidth="1"/>
    <col min="7" max="7" width="10.6640625" style="1" customWidth="1"/>
    <col min="8" max="8" width="15.6640625" style="1" customWidth="1"/>
    <col min="9" max="9" width="10.88671875" style="1" customWidth="1"/>
    <col min="10" max="16384" width="8.88671875" style="1"/>
  </cols>
  <sheetData>
    <row r="2" spans="1:10" ht="14.4" customHeight="1" x14ac:dyDescent="0.3">
      <c r="D2" s="111" t="s">
        <v>65</v>
      </c>
      <c r="E2" s="111"/>
      <c r="F2" s="111"/>
      <c r="G2" s="111"/>
      <c r="H2" s="14"/>
      <c r="I2" s="14"/>
      <c r="J2" s="14"/>
    </row>
    <row r="3" spans="1:10" ht="14.4" customHeight="1" x14ac:dyDescent="0.3">
      <c r="C3" s="14"/>
      <c r="D3" s="111"/>
      <c r="E3" s="111"/>
      <c r="F3" s="111"/>
      <c r="G3" s="111"/>
      <c r="H3" s="14"/>
      <c r="I3" s="14"/>
      <c r="J3" s="14"/>
    </row>
    <row r="4" spans="1:10" ht="14.4" customHeight="1" x14ac:dyDescent="0.3">
      <c r="C4" s="14"/>
      <c r="D4" s="111"/>
      <c r="E4" s="111"/>
      <c r="F4" s="111"/>
      <c r="G4" s="111"/>
      <c r="H4" s="14"/>
      <c r="I4" s="14"/>
      <c r="J4" s="14"/>
    </row>
    <row r="5" spans="1:10" ht="14.4" customHeight="1" x14ac:dyDescent="0.3">
      <c r="C5" s="14"/>
      <c r="D5" s="16"/>
      <c r="E5" s="16"/>
      <c r="F5" s="16"/>
      <c r="G5" s="16"/>
      <c r="H5" s="14"/>
      <c r="I5" s="14"/>
      <c r="J5" s="14"/>
    </row>
    <row r="6" spans="1:10" ht="14.4" customHeight="1" x14ac:dyDescent="0.3">
      <c r="C6" s="14"/>
      <c r="D6" s="16"/>
      <c r="E6" s="16"/>
      <c r="F6" s="16"/>
      <c r="G6" s="16"/>
      <c r="H6" s="14"/>
      <c r="I6" s="14"/>
      <c r="J6" s="14"/>
    </row>
    <row r="7" spans="1:10" x14ac:dyDescent="0.3">
      <c r="A7" s="114" t="s">
        <v>61</v>
      </c>
      <c r="B7" s="114"/>
      <c r="C7" s="107">
        <v>44958</v>
      </c>
    </row>
    <row r="8" spans="1:10" ht="15.6" x14ac:dyDescent="0.3">
      <c r="A8" s="2"/>
      <c r="B8" s="2"/>
      <c r="C8" s="110" t="s">
        <v>70</v>
      </c>
      <c r="D8" s="110"/>
      <c r="E8" s="110"/>
      <c r="F8" s="110"/>
      <c r="G8" s="110"/>
      <c r="H8" s="4"/>
      <c r="I8" s="4"/>
      <c r="J8" s="4"/>
    </row>
    <row r="10" spans="1:10" ht="15" thickBot="1" x14ac:dyDescent="0.35">
      <c r="B10" s="3" t="s">
        <v>21</v>
      </c>
      <c r="C10" s="17"/>
      <c r="D10" s="17"/>
      <c r="E10" s="17"/>
      <c r="F10" s="17"/>
      <c r="G10" s="17"/>
    </row>
    <row r="11" spans="1:10" ht="16.2" customHeight="1" thickTop="1" thickBot="1" x14ac:dyDescent="0.35">
      <c r="B11" s="18" t="s">
        <v>15</v>
      </c>
      <c r="C11" s="19" t="s">
        <v>16</v>
      </c>
      <c r="D11" s="20" t="s">
        <v>0</v>
      </c>
      <c r="E11" s="20" t="s">
        <v>1</v>
      </c>
      <c r="F11" s="20" t="s">
        <v>2</v>
      </c>
      <c r="G11" s="21" t="s">
        <v>19</v>
      </c>
    </row>
    <row r="12" spans="1:10" ht="16.2" customHeight="1" thickTop="1" x14ac:dyDescent="0.3">
      <c r="B12" s="22">
        <v>2022</v>
      </c>
      <c r="C12" s="23" t="s">
        <v>3</v>
      </c>
      <c r="D12" s="5">
        <v>409.80974106000002</v>
      </c>
      <c r="E12" s="5">
        <v>1520.40054121</v>
      </c>
      <c r="F12" s="5">
        <v>674.71099187000004</v>
      </c>
      <c r="G12" s="13">
        <v>2604.9212741399997</v>
      </c>
    </row>
    <row r="13" spans="1:10" ht="16.2" customHeight="1" x14ac:dyDescent="0.3">
      <c r="B13" s="22"/>
      <c r="C13" s="24" t="s">
        <v>4</v>
      </c>
      <c r="D13" s="6">
        <v>424.93364056999997</v>
      </c>
      <c r="E13" s="6">
        <v>1652.3503433600001</v>
      </c>
      <c r="F13" s="6">
        <v>889.80181919000006</v>
      </c>
      <c r="G13" s="13">
        <v>2967.08580312</v>
      </c>
    </row>
    <row r="14" spans="1:10" ht="16.2" customHeight="1" x14ac:dyDescent="0.3">
      <c r="B14" s="22"/>
      <c r="C14" s="24" t="s">
        <v>5</v>
      </c>
      <c r="D14" s="6">
        <v>509.94387154000003</v>
      </c>
      <c r="E14" s="6">
        <v>2066.7719343200001</v>
      </c>
      <c r="F14" s="6">
        <v>1174.1838344300002</v>
      </c>
      <c r="G14" s="13">
        <v>3750.8996402899993</v>
      </c>
    </row>
    <row r="15" spans="1:10" ht="16.2" customHeight="1" x14ac:dyDescent="0.3">
      <c r="B15" s="22"/>
      <c r="C15" s="24" t="s">
        <v>6</v>
      </c>
      <c r="D15" s="6">
        <v>368.63456747000004</v>
      </c>
      <c r="E15" s="6">
        <v>1737.7398310599999</v>
      </c>
      <c r="F15" s="6">
        <v>1103.1257155900003</v>
      </c>
      <c r="G15" s="13">
        <v>3209.5001141200005</v>
      </c>
    </row>
    <row r="16" spans="1:10" ht="16.2" customHeight="1" x14ac:dyDescent="0.3">
      <c r="B16" s="22"/>
      <c r="C16" s="24" t="s">
        <v>7</v>
      </c>
      <c r="D16" s="6">
        <v>546.42193583000005</v>
      </c>
      <c r="E16" s="6">
        <v>2402.2201678900001</v>
      </c>
      <c r="F16" s="6">
        <v>1421.2661885499999</v>
      </c>
      <c r="G16" s="13">
        <v>4369.9082922700009</v>
      </c>
    </row>
    <row r="17" spans="2:7" ht="16.2" customHeight="1" x14ac:dyDescent="0.3">
      <c r="B17" s="22"/>
      <c r="C17" s="24" t="s">
        <v>8</v>
      </c>
      <c r="D17" s="6">
        <v>483.77946844000007</v>
      </c>
      <c r="E17" s="6">
        <v>2221.2610554299999</v>
      </c>
      <c r="F17" s="6">
        <v>1358.0632587800001</v>
      </c>
      <c r="G17" s="13">
        <v>4063.1037826500001</v>
      </c>
    </row>
    <row r="18" spans="2:7" ht="16.2" customHeight="1" x14ac:dyDescent="0.3">
      <c r="B18" s="22"/>
      <c r="C18" s="24" t="s">
        <v>9</v>
      </c>
      <c r="D18" s="6">
        <v>690.83887448999997</v>
      </c>
      <c r="E18" s="6">
        <v>1956.7975285799998</v>
      </c>
      <c r="F18" s="6">
        <v>1200.8315377599999</v>
      </c>
      <c r="G18" s="13">
        <v>3848.4679408299999</v>
      </c>
    </row>
    <row r="19" spans="2:7" ht="16.2" customHeight="1" x14ac:dyDescent="0.3">
      <c r="B19" s="22"/>
      <c r="C19" s="24" t="s">
        <v>10</v>
      </c>
      <c r="D19" s="6">
        <v>1330.5346797300001</v>
      </c>
      <c r="E19" s="6">
        <v>1879.3091672099999</v>
      </c>
      <c r="F19" s="6">
        <v>1124.0113035300001</v>
      </c>
      <c r="G19" s="13">
        <v>4333.8551504699999</v>
      </c>
    </row>
    <row r="20" spans="2:7" ht="16.2" customHeight="1" x14ac:dyDescent="0.3">
      <c r="B20" s="22"/>
      <c r="C20" s="24" t="s">
        <v>11</v>
      </c>
      <c r="D20" s="6">
        <v>1343.9336299900001</v>
      </c>
      <c r="E20" s="6">
        <v>1986.0530085</v>
      </c>
      <c r="F20" s="6">
        <v>1145.6224941399998</v>
      </c>
      <c r="G20" s="13">
        <v>4475.6091326299993</v>
      </c>
    </row>
    <row r="21" spans="2:7" ht="16.2" customHeight="1" x14ac:dyDescent="0.3">
      <c r="B21" s="22"/>
      <c r="C21" s="24" t="s">
        <v>12</v>
      </c>
      <c r="D21" s="6">
        <v>1266.08052817</v>
      </c>
      <c r="E21" s="6">
        <v>1691.2210829699998</v>
      </c>
      <c r="F21" s="6">
        <v>921.40899124999999</v>
      </c>
      <c r="G21" s="13">
        <v>3878.7106023899992</v>
      </c>
    </row>
    <row r="22" spans="2:7" ht="16.2" customHeight="1" x14ac:dyDescent="0.3">
      <c r="B22" s="22"/>
      <c r="C22" s="24" t="s">
        <v>13</v>
      </c>
      <c r="D22" s="6">
        <v>1234.74241654</v>
      </c>
      <c r="E22" s="6">
        <v>1668.9429791500002</v>
      </c>
      <c r="F22" s="6">
        <v>974.55407077999996</v>
      </c>
      <c r="G22" s="13">
        <v>3878.2394664700005</v>
      </c>
    </row>
    <row r="23" spans="2:7" ht="16.2" customHeight="1" thickBot="1" x14ac:dyDescent="0.35">
      <c r="B23" s="22"/>
      <c r="C23" s="25" t="s">
        <v>14</v>
      </c>
      <c r="D23" s="7">
        <v>1562.7040601900001</v>
      </c>
      <c r="E23" s="7">
        <v>1931.43509141</v>
      </c>
      <c r="F23" s="7">
        <v>1040.76173855</v>
      </c>
      <c r="G23" s="13">
        <v>4534.9008901500001</v>
      </c>
    </row>
    <row r="24" spans="2:7" ht="16.2" customHeight="1" thickTop="1" thickBot="1" x14ac:dyDescent="0.35">
      <c r="B24" s="27"/>
      <c r="C24" s="28" t="s">
        <v>69</v>
      </c>
      <c r="D24" s="8">
        <v>10172.35741402</v>
      </c>
      <c r="E24" s="8">
        <v>22714.502731090004</v>
      </c>
      <c r="F24" s="8">
        <v>13028.341944420001</v>
      </c>
      <c r="G24" s="68">
        <v>45915.202089530001</v>
      </c>
    </row>
    <row r="25" spans="2:7" ht="16.2" customHeight="1" thickTop="1" x14ac:dyDescent="0.3">
      <c r="B25" s="22">
        <v>2023</v>
      </c>
      <c r="C25" s="23" t="s">
        <v>3</v>
      </c>
      <c r="D25" s="5">
        <v>1133.73295921</v>
      </c>
      <c r="E25" s="5">
        <v>1431.7688568699998</v>
      </c>
      <c r="F25" s="5">
        <v>872.20289689000003</v>
      </c>
      <c r="G25" s="13">
        <v>3437.7047129699999</v>
      </c>
    </row>
    <row r="26" spans="2:7" ht="16.2" customHeight="1" thickBot="1" x14ac:dyDescent="0.35">
      <c r="B26" s="22"/>
      <c r="C26" s="24" t="s">
        <v>4</v>
      </c>
      <c r="D26" s="6">
        <v>946.17703517999996</v>
      </c>
      <c r="E26" s="6">
        <v>1235.1100383</v>
      </c>
      <c r="F26" s="6">
        <v>832.05560186999992</v>
      </c>
      <c r="G26" s="13">
        <v>3013.3426753499994</v>
      </c>
    </row>
    <row r="27" spans="2:7" ht="15.6" thickTop="1" thickBot="1" x14ac:dyDescent="0.35">
      <c r="B27" s="27"/>
      <c r="C27" s="26" t="s">
        <v>71</v>
      </c>
      <c r="D27" s="8">
        <f>SUM(D25:D26)</f>
        <v>2079.9099943900001</v>
      </c>
      <c r="E27" s="8">
        <f t="shared" ref="E27:G27" si="0">SUM(E25:E26)</f>
        <v>2666.8788951699999</v>
      </c>
      <c r="F27" s="8">
        <f t="shared" si="0"/>
        <v>1704.2584987599998</v>
      </c>
      <c r="G27" s="8">
        <f t="shared" si="0"/>
        <v>6451.0473883199993</v>
      </c>
    </row>
    <row r="28" spans="2:7" ht="15" thickTop="1" x14ac:dyDescent="0.3">
      <c r="B28" s="70"/>
      <c r="C28" s="71"/>
      <c r="D28" s="15"/>
      <c r="E28" s="15"/>
      <c r="F28" s="15"/>
      <c r="G28" s="15"/>
    </row>
    <row r="29" spans="2:7" x14ac:dyDescent="0.3">
      <c r="B29" s="109" t="s">
        <v>72</v>
      </c>
      <c r="C29" s="109"/>
      <c r="D29" s="109"/>
      <c r="E29" s="109"/>
      <c r="F29" s="17"/>
      <c r="G29" s="17"/>
    </row>
    <row r="30" spans="2:7" ht="15" thickBot="1" x14ac:dyDescent="0.35">
      <c r="B30" s="113"/>
      <c r="C30" s="113"/>
      <c r="D30" s="113"/>
      <c r="E30" s="113"/>
      <c r="F30" s="17"/>
      <c r="G30" s="17"/>
    </row>
    <row r="31" spans="2:7" ht="16.2" customHeight="1" thickTop="1" thickBot="1" x14ac:dyDescent="0.35">
      <c r="B31" s="57" t="s">
        <v>15</v>
      </c>
      <c r="C31" s="20">
        <v>2022</v>
      </c>
      <c r="D31" s="20">
        <v>2023</v>
      </c>
      <c r="E31" s="21" t="s">
        <v>20</v>
      </c>
      <c r="F31" s="17"/>
      <c r="G31" s="17"/>
    </row>
    <row r="32" spans="2:7" ht="16.2" customHeight="1" thickTop="1" thickBot="1" x14ac:dyDescent="0.35">
      <c r="B32" s="58" t="s">
        <v>0</v>
      </c>
      <c r="C32" s="9">
        <f>SUM(D12:D13)</f>
        <v>834.74338162999993</v>
      </c>
      <c r="D32" s="9">
        <f>D27</f>
        <v>2079.9099943900001</v>
      </c>
      <c r="E32" s="59">
        <f>D32/C32-1</f>
        <v>1.4916759331814866</v>
      </c>
      <c r="F32" s="67"/>
      <c r="G32" s="17"/>
    </row>
    <row r="33" spans="2:7" ht="16.2" customHeight="1" thickTop="1" thickBot="1" x14ac:dyDescent="0.35">
      <c r="B33" s="58" t="s">
        <v>1</v>
      </c>
      <c r="C33" s="6">
        <f>SUM(E12:E13)</f>
        <v>3172.7508845700004</v>
      </c>
      <c r="D33" s="6">
        <f>E27</f>
        <v>2666.8788951699999</v>
      </c>
      <c r="E33" s="59">
        <f>D33/C33-1</f>
        <v>-0.1594427069141171</v>
      </c>
      <c r="F33" s="67"/>
      <c r="G33" s="17"/>
    </row>
    <row r="34" spans="2:7" ht="16.2" customHeight="1" thickTop="1" thickBot="1" x14ac:dyDescent="0.35">
      <c r="B34" s="58" t="s">
        <v>2</v>
      </c>
      <c r="C34" s="10">
        <f>SUM(F12:F13)</f>
        <v>1564.5128110600001</v>
      </c>
      <c r="D34" s="10">
        <f>F27</f>
        <v>1704.2584987599998</v>
      </c>
      <c r="E34" s="59">
        <f t="shared" ref="E34" si="1">D34/C34-1</f>
        <v>8.9322175383989455E-2</v>
      </c>
      <c r="F34" s="67"/>
      <c r="G34" s="17"/>
    </row>
    <row r="35" spans="2:7" ht="16.2" customHeight="1" thickTop="1" thickBot="1" x14ac:dyDescent="0.35">
      <c r="B35" s="18" t="s">
        <v>19</v>
      </c>
      <c r="C35" s="8">
        <f>SUM(C32:C34)</f>
        <v>5572.0070772600002</v>
      </c>
      <c r="D35" s="8">
        <f>G27</f>
        <v>6451.0473883199993</v>
      </c>
      <c r="E35" s="11">
        <f>D35/C35-1</f>
        <v>0.15776008516705997</v>
      </c>
      <c r="F35" s="67"/>
      <c r="G35" s="17"/>
    </row>
    <row r="36" spans="2:7" ht="15" thickTop="1" x14ac:dyDescent="0.3">
      <c r="B36" s="17"/>
      <c r="C36" s="17"/>
      <c r="D36" s="17"/>
      <c r="E36" s="17"/>
      <c r="F36" s="17"/>
      <c r="G36" s="17"/>
    </row>
    <row r="37" spans="2:7" ht="14.4" customHeight="1" x14ac:dyDescent="0.3">
      <c r="B37" s="109" t="s">
        <v>73</v>
      </c>
      <c r="C37" s="109"/>
      <c r="D37" s="109"/>
      <c r="E37" s="109"/>
      <c r="F37" s="17"/>
      <c r="G37" s="17"/>
    </row>
    <row r="38" spans="2:7" ht="15" thickBot="1" x14ac:dyDescent="0.35">
      <c r="B38" s="109"/>
      <c r="C38" s="109"/>
      <c r="D38" s="109"/>
      <c r="E38" s="109"/>
      <c r="F38" s="17"/>
      <c r="G38" s="17"/>
    </row>
    <row r="39" spans="2:7" ht="15.6" thickTop="1" thickBot="1" x14ac:dyDescent="0.35">
      <c r="B39" s="57" t="s">
        <v>15</v>
      </c>
      <c r="C39" s="21">
        <v>2022</v>
      </c>
      <c r="D39" s="21">
        <v>2023</v>
      </c>
      <c r="E39" s="29"/>
      <c r="F39" s="17"/>
      <c r="G39" s="17"/>
    </row>
    <row r="40" spans="2:7" ht="15" thickTop="1" x14ac:dyDescent="0.3">
      <c r="B40" s="58" t="s">
        <v>0</v>
      </c>
      <c r="C40" s="59">
        <f>C32/C35</f>
        <v>0.14981017971723032</v>
      </c>
      <c r="D40" s="59">
        <f>D32/D35</f>
        <v>0.32241431029568929</v>
      </c>
      <c r="E40" s="12"/>
      <c r="F40" s="17"/>
      <c r="G40" s="17"/>
    </row>
    <row r="41" spans="2:7" x14ac:dyDescent="0.3">
      <c r="B41" s="58" t="s">
        <v>1</v>
      </c>
      <c r="C41" s="60">
        <f>C33/C35</f>
        <v>0.56940898325818012</v>
      </c>
      <c r="D41" s="60">
        <f>D33/D35</f>
        <v>0.41340246546607934</v>
      </c>
      <c r="E41" s="12"/>
      <c r="F41" s="17"/>
      <c r="G41" s="17"/>
    </row>
    <row r="42" spans="2:7" ht="15" thickBot="1" x14ac:dyDescent="0.35">
      <c r="B42" s="58" t="s">
        <v>2</v>
      </c>
      <c r="C42" s="61">
        <f>C34/C35</f>
        <v>0.28078083702458961</v>
      </c>
      <c r="D42" s="61">
        <f>D34/D35</f>
        <v>0.26418322423823148</v>
      </c>
      <c r="E42" s="12"/>
      <c r="F42" s="17"/>
      <c r="G42" s="17"/>
    </row>
    <row r="43" spans="2:7" ht="15.6" thickTop="1" thickBot="1" x14ac:dyDescent="0.35">
      <c r="B43" s="18" t="s">
        <v>19</v>
      </c>
      <c r="C43" s="11">
        <v>0.99999999999999989</v>
      </c>
      <c r="D43" s="11">
        <v>1</v>
      </c>
      <c r="E43" s="12"/>
      <c r="F43" s="17"/>
      <c r="G43" s="17"/>
    </row>
    <row r="44" spans="2:7" ht="15" thickTop="1" x14ac:dyDescent="0.3"/>
  </sheetData>
  <mergeCells count="5">
    <mergeCell ref="C8:G8"/>
    <mergeCell ref="D2:G4"/>
    <mergeCell ref="B29:E30"/>
    <mergeCell ref="A7:B7"/>
    <mergeCell ref="B37:E38"/>
  </mergeCells>
  <phoneticPr fontId="24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E27:G27 C32:C3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34"/>
  <sheetViews>
    <sheetView zoomScaleNormal="100" workbookViewId="0">
      <selection activeCell="B28" sqref="B28:E33"/>
    </sheetView>
  </sheetViews>
  <sheetFormatPr defaultColWidth="8.88671875" defaultRowHeight="14.4" x14ac:dyDescent="0.3"/>
  <cols>
    <col min="1" max="1" width="4.44140625" style="1" customWidth="1"/>
    <col min="2" max="2" width="6.6640625" style="1" customWidth="1"/>
    <col min="3" max="3" width="16.33203125" style="1" bestFit="1" customWidth="1"/>
    <col min="4" max="6" width="15.88671875" style="1" customWidth="1"/>
    <col min="7" max="7" width="10.6640625" style="1" customWidth="1"/>
    <col min="8" max="8" width="15.6640625" style="1" customWidth="1"/>
    <col min="9" max="9" width="10.88671875" style="1" customWidth="1"/>
    <col min="10" max="16384" width="8.88671875" style="1"/>
  </cols>
  <sheetData>
    <row r="2" spans="1:10" ht="14.4" customHeight="1" x14ac:dyDescent="0.3">
      <c r="D2" s="111" t="s">
        <v>65</v>
      </c>
      <c r="E2" s="111"/>
      <c r="F2" s="111"/>
      <c r="G2" s="111"/>
      <c r="H2" s="14"/>
      <c r="I2" s="14"/>
      <c r="J2" s="14"/>
    </row>
    <row r="3" spans="1:10" ht="14.4" customHeight="1" x14ac:dyDescent="0.3">
      <c r="C3" s="14"/>
      <c r="D3" s="111"/>
      <c r="E3" s="111"/>
      <c r="F3" s="111"/>
      <c r="G3" s="111"/>
      <c r="H3" s="14"/>
      <c r="I3" s="14"/>
      <c r="J3" s="14"/>
    </row>
    <row r="4" spans="1:10" ht="14.4" customHeight="1" x14ac:dyDescent="0.3">
      <c r="C4" s="14"/>
      <c r="D4" s="111"/>
      <c r="E4" s="111"/>
      <c r="F4" s="111"/>
      <c r="G4" s="111"/>
      <c r="H4" s="14"/>
      <c r="I4" s="14"/>
      <c r="J4" s="14"/>
    </row>
    <row r="5" spans="1:10" ht="14.4" customHeight="1" x14ac:dyDescent="0.3">
      <c r="C5" s="14"/>
      <c r="D5" s="16"/>
      <c r="E5" s="16"/>
      <c r="F5" s="16"/>
      <c r="G5" s="16"/>
      <c r="H5" s="14"/>
      <c r="I5" s="14"/>
      <c r="J5" s="14"/>
    </row>
    <row r="6" spans="1:10" ht="14.4" customHeight="1" x14ac:dyDescent="0.3">
      <c r="C6" s="14"/>
      <c r="D6" s="16"/>
      <c r="E6" s="16"/>
      <c r="F6" s="16"/>
      <c r="G6" s="16"/>
      <c r="H6" s="14"/>
      <c r="I6" s="14"/>
      <c r="J6" s="14"/>
    </row>
    <row r="7" spans="1:10" x14ac:dyDescent="0.3">
      <c r="A7" s="114" t="s">
        <v>61</v>
      </c>
      <c r="B7" s="114"/>
      <c r="C7" s="56">
        <v>44958</v>
      </c>
    </row>
    <row r="8" spans="1:10" ht="15.6" x14ac:dyDescent="0.3">
      <c r="A8" s="2"/>
      <c r="B8" s="2"/>
      <c r="C8" s="110" t="s">
        <v>22</v>
      </c>
      <c r="D8" s="110"/>
      <c r="E8" s="110"/>
      <c r="F8" s="110"/>
      <c r="G8" s="110"/>
      <c r="H8" s="4"/>
      <c r="I8" s="4"/>
      <c r="J8" s="4"/>
    </row>
    <row r="10" spans="1:10" ht="15" thickBot="1" x14ac:dyDescent="0.35">
      <c r="B10" s="3" t="s">
        <v>23</v>
      </c>
    </row>
    <row r="11" spans="1:10" ht="16.2" customHeight="1" thickTop="1" thickBot="1" x14ac:dyDescent="0.35">
      <c r="B11" s="18" t="s">
        <v>15</v>
      </c>
      <c r="C11" s="19" t="s">
        <v>16</v>
      </c>
      <c r="D11" s="31" t="s">
        <v>0</v>
      </c>
      <c r="E11" s="31" t="s">
        <v>1</v>
      </c>
      <c r="F11" s="32" t="s">
        <v>19</v>
      </c>
      <c r="G11" s="63"/>
    </row>
    <row r="12" spans="1:10" ht="16.2" customHeight="1" thickTop="1" thickBot="1" x14ac:dyDescent="0.35">
      <c r="B12" s="22">
        <v>2022</v>
      </c>
      <c r="C12" s="94" t="s">
        <v>3</v>
      </c>
      <c r="D12" s="100">
        <v>153.8468153</v>
      </c>
      <c r="E12" s="100">
        <v>153.00442607999997</v>
      </c>
      <c r="F12" s="99">
        <f>SUM(D12:E12)</f>
        <v>306.85124137999998</v>
      </c>
      <c r="G12" s="64"/>
    </row>
    <row r="13" spans="1:10" ht="16.2" customHeight="1" thickTop="1" thickBot="1" x14ac:dyDescent="0.35">
      <c r="B13" s="22"/>
      <c r="C13" s="95" t="s">
        <v>4</v>
      </c>
      <c r="D13" s="101">
        <v>156.91868892000002</v>
      </c>
      <c r="E13" s="101">
        <v>160.41628792000003</v>
      </c>
      <c r="F13" s="102">
        <f>SUM(D13:E13)</f>
        <v>317.33497684000008</v>
      </c>
      <c r="G13" s="64"/>
    </row>
    <row r="14" spans="1:10" ht="16.2" customHeight="1" thickTop="1" thickBot="1" x14ac:dyDescent="0.35">
      <c r="B14" s="22"/>
      <c r="C14" s="96" t="s">
        <v>66</v>
      </c>
      <c r="D14" s="102">
        <f>SUM(D12:D13)</f>
        <v>310.76550422000003</v>
      </c>
      <c r="E14" s="102">
        <f t="shared" ref="E14" si="0">SUM(E12:E13)</f>
        <v>313.42071399999998</v>
      </c>
      <c r="F14" s="102">
        <f>SUM(F12:F13)</f>
        <v>624.18621822</v>
      </c>
      <c r="G14" s="15"/>
    </row>
    <row r="15" spans="1:10" ht="16.2" customHeight="1" thickTop="1" thickBot="1" x14ac:dyDescent="0.35">
      <c r="B15" s="27"/>
      <c r="C15" s="97" t="s">
        <v>69</v>
      </c>
      <c r="D15" s="99">
        <v>4347.5487867499996</v>
      </c>
      <c r="E15" s="99">
        <v>2592.6314014999998</v>
      </c>
      <c r="F15" s="99">
        <v>6940.1801882499994</v>
      </c>
      <c r="G15" s="64"/>
    </row>
    <row r="16" spans="1:10" ht="16.2" customHeight="1" thickTop="1" thickBot="1" x14ac:dyDescent="0.35">
      <c r="B16" s="22">
        <v>2023</v>
      </c>
      <c r="C16" s="94" t="s">
        <v>3</v>
      </c>
      <c r="D16" s="101">
        <v>440.68786362000003</v>
      </c>
      <c r="E16" s="101">
        <v>121.94249810000001</v>
      </c>
      <c r="F16" s="102">
        <f>SUM(D16:E16)</f>
        <v>562.63036172</v>
      </c>
      <c r="G16" s="64"/>
    </row>
    <row r="17" spans="2:7" ht="16.2" customHeight="1" thickTop="1" thickBot="1" x14ac:dyDescent="0.35">
      <c r="B17" s="22"/>
      <c r="C17" s="95" t="s">
        <v>4</v>
      </c>
      <c r="D17" s="100">
        <v>361.39801143</v>
      </c>
      <c r="E17" s="100">
        <v>97.31529123</v>
      </c>
      <c r="F17" s="99">
        <f>SUM(D17:E17)</f>
        <v>458.71330266000001</v>
      </c>
      <c r="G17" s="64"/>
    </row>
    <row r="18" spans="2:7" ht="16.2" customHeight="1" thickTop="1" thickBot="1" x14ac:dyDescent="0.35">
      <c r="B18" s="27"/>
      <c r="C18" s="98" t="s">
        <v>66</v>
      </c>
      <c r="D18" s="15">
        <f>SUM(D16:D17)</f>
        <v>802.08587505000003</v>
      </c>
      <c r="E18" s="15">
        <f t="shared" ref="E18:F18" si="1">SUM(E16:E17)</f>
        <v>219.25778933000001</v>
      </c>
      <c r="F18" s="15">
        <f t="shared" si="1"/>
        <v>1021.3436643800001</v>
      </c>
      <c r="G18" s="64"/>
    </row>
    <row r="19" spans="2:7" ht="16.2" customHeight="1" thickTop="1" x14ac:dyDescent="0.3">
      <c r="B19" s="70"/>
      <c r="C19" s="51"/>
      <c r="D19" s="64"/>
      <c r="E19" s="64"/>
      <c r="F19" s="64"/>
      <c r="G19" s="64"/>
    </row>
    <row r="20" spans="2:7" x14ac:dyDescent="0.3">
      <c r="B20" s="17"/>
      <c r="C20" s="17"/>
      <c r="D20" s="17"/>
      <c r="E20" s="17"/>
      <c r="F20" s="17"/>
    </row>
    <row r="21" spans="2:7" x14ac:dyDescent="0.3">
      <c r="B21" s="109" t="s">
        <v>67</v>
      </c>
      <c r="C21" s="115"/>
      <c r="D21" s="115"/>
      <c r="E21" s="115"/>
      <c r="F21" s="17"/>
    </row>
    <row r="22" spans="2:7" ht="15" thickBot="1" x14ac:dyDescent="0.35">
      <c r="B22" s="116"/>
      <c r="C22" s="116"/>
      <c r="D22" s="116"/>
      <c r="E22" s="116"/>
      <c r="F22" s="17"/>
    </row>
    <row r="23" spans="2:7" ht="16.2" customHeight="1" thickTop="1" thickBot="1" x14ac:dyDescent="0.35">
      <c r="B23" s="57" t="s">
        <v>15</v>
      </c>
      <c r="C23" s="31">
        <v>2023</v>
      </c>
      <c r="D23" s="31">
        <v>2022</v>
      </c>
      <c r="E23" s="32" t="s">
        <v>20</v>
      </c>
      <c r="F23" s="17"/>
    </row>
    <row r="24" spans="2:7" ht="16.2" customHeight="1" thickTop="1" x14ac:dyDescent="0.3">
      <c r="B24" s="90" t="s">
        <v>0</v>
      </c>
      <c r="C24" s="91">
        <v>802.08587505000003</v>
      </c>
      <c r="D24" s="91">
        <v>310.76550422000003</v>
      </c>
      <c r="E24" s="92">
        <f>C24/D24-1</f>
        <v>1.581000349646851</v>
      </c>
      <c r="F24" s="67"/>
    </row>
    <row r="25" spans="2:7" ht="16.2" customHeight="1" thickBot="1" x14ac:dyDescent="0.35">
      <c r="B25" s="90" t="s">
        <v>1</v>
      </c>
      <c r="C25" s="93">
        <v>219.25778933000001</v>
      </c>
      <c r="D25" s="93">
        <v>313.42071399999998</v>
      </c>
      <c r="E25" s="92">
        <f>C25/D25-1</f>
        <v>-0.3004361883688389</v>
      </c>
      <c r="F25" s="67"/>
    </row>
    <row r="26" spans="2:7" ht="16.2" customHeight="1" thickTop="1" thickBot="1" x14ac:dyDescent="0.35">
      <c r="B26" s="21" t="s">
        <v>19</v>
      </c>
      <c r="C26" s="64">
        <f>F18</f>
        <v>1021.3436643800001</v>
      </c>
      <c r="D26" s="64">
        <f>F14</f>
        <v>624.18621822</v>
      </c>
      <c r="E26" s="12">
        <f>C26/D26-1</f>
        <v>0.63628038326860081</v>
      </c>
      <c r="F26" s="67"/>
      <c r="G26" s="67"/>
    </row>
    <row r="27" spans="2:7" ht="15" thickTop="1" x14ac:dyDescent="0.3">
      <c r="B27" s="17"/>
      <c r="C27" s="17"/>
      <c r="D27" s="17"/>
      <c r="E27" s="17"/>
      <c r="F27" s="67"/>
    </row>
    <row r="28" spans="2:7" ht="14.4" customHeight="1" x14ac:dyDescent="0.3">
      <c r="B28" s="109" t="s">
        <v>68</v>
      </c>
      <c r="C28" s="109"/>
      <c r="D28" s="109"/>
      <c r="E28" s="109"/>
      <c r="F28" s="67"/>
    </row>
    <row r="29" spans="2:7" ht="15" thickBot="1" x14ac:dyDescent="0.35">
      <c r="B29" s="109"/>
      <c r="C29" s="109"/>
      <c r="D29" s="109"/>
      <c r="E29" s="109"/>
      <c r="F29" s="17"/>
    </row>
    <row r="30" spans="2:7" ht="15.6" thickTop="1" thickBot="1" x14ac:dyDescent="0.35">
      <c r="B30" s="57" t="s">
        <v>15</v>
      </c>
      <c r="C30" s="21">
        <v>2023</v>
      </c>
      <c r="D30" s="21">
        <v>2022</v>
      </c>
      <c r="E30" s="29"/>
    </row>
    <row r="31" spans="2:7" ht="15.6" thickTop="1" thickBot="1" x14ac:dyDescent="0.35">
      <c r="B31" s="58" t="s">
        <v>0</v>
      </c>
      <c r="C31" s="103">
        <f>C24/C26</f>
        <v>0.7853241793367377</v>
      </c>
      <c r="D31" s="103">
        <f>D24/D26</f>
        <v>0.49787306279560944</v>
      </c>
      <c r="E31" s="12"/>
      <c r="F31" s="17"/>
    </row>
    <row r="32" spans="2:7" ht="15.6" thickTop="1" thickBot="1" x14ac:dyDescent="0.35">
      <c r="B32" s="58" t="s">
        <v>1</v>
      </c>
      <c r="C32" s="104">
        <f>C25/C26</f>
        <v>0.21467582066326227</v>
      </c>
      <c r="D32" s="104">
        <f>D25/D26</f>
        <v>0.50212693720439061</v>
      </c>
      <c r="E32" s="12"/>
      <c r="F32" s="17"/>
    </row>
    <row r="33" spans="2:6" ht="15.6" thickTop="1" thickBot="1" x14ac:dyDescent="0.35">
      <c r="B33" s="21" t="s">
        <v>19</v>
      </c>
      <c r="C33" s="11">
        <v>1</v>
      </c>
      <c r="D33" s="11">
        <v>1</v>
      </c>
      <c r="E33" s="12"/>
      <c r="F33" s="17"/>
    </row>
    <row r="34" spans="2:6" ht="15" thickTop="1" x14ac:dyDescent="0.3"/>
  </sheetData>
  <mergeCells count="5">
    <mergeCell ref="C8:G8"/>
    <mergeCell ref="B21:E22"/>
    <mergeCell ref="D2:G4"/>
    <mergeCell ref="A7:B7"/>
    <mergeCell ref="B28:E29"/>
  </mergeCells>
  <phoneticPr fontId="24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D18:E1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DB436-A571-4CC5-B8D7-FC994E41A241}">
  <dimension ref="A2:M74"/>
  <sheetViews>
    <sheetView tabSelected="1" topLeftCell="A30" zoomScale="80" zoomScaleNormal="80" workbookViewId="0">
      <selection activeCell="B43" sqref="B43:K73"/>
    </sheetView>
  </sheetViews>
  <sheetFormatPr defaultColWidth="8.88671875" defaultRowHeight="14.4" x14ac:dyDescent="0.3"/>
  <cols>
    <col min="1" max="1" width="4.44140625" style="1" customWidth="1"/>
    <col min="2" max="2" width="15" style="1" customWidth="1"/>
    <col min="3" max="3" width="7" style="1" bestFit="1" customWidth="1"/>
    <col min="4" max="11" width="12.6640625" style="1" customWidth="1"/>
    <col min="12" max="14" width="12.109375" style="1" bestFit="1" customWidth="1"/>
    <col min="15" max="16384" width="8.88671875" style="1"/>
  </cols>
  <sheetData>
    <row r="2" spans="1:13" ht="14.4" customHeight="1" x14ac:dyDescent="0.3">
      <c r="D2" s="111" t="s">
        <v>65</v>
      </c>
      <c r="E2" s="111"/>
      <c r="F2" s="111"/>
      <c r="G2" s="111"/>
      <c r="H2" s="111"/>
      <c r="I2" s="14"/>
      <c r="J2" s="14"/>
      <c r="K2" s="14"/>
    </row>
    <row r="3" spans="1:13" ht="14.4" customHeight="1" x14ac:dyDescent="0.3">
      <c r="C3" s="14"/>
      <c r="D3" s="111"/>
      <c r="E3" s="111"/>
      <c r="F3" s="111"/>
      <c r="G3" s="111"/>
      <c r="H3" s="111"/>
      <c r="I3" s="14"/>
      <c r="J3" s="14"/>
      <c r="K3" s="14"/>
    </row>
    <row r="4" spans="1:13" ht="14.4" customHeight="1" x14ac:dyDescent="0.3">
      <c r="C4" s="14"/>
      <c r="D4" s="111"/>
      <c r="E4" s="111"/>
      <c r="F4" s="111"/>
      <c r="G4" s="111"/>
      <c r="H4" s="111"/>
      <c r="I4" s="14"/>
      <c r="J4" s="14"/>
      <c r="K4" s="14"/>
    </row>
    <row r="5" spans="1:13" ht="14.4" customHeight="1" x14ac:dyDescent="0.3">
      <c r="C5" s="14"/>
      <c r="D5" s="16"/>
      <c r="E5" s="16"/>
      <c r="F5" s="16"/>
      <c r="G5" s="16"/>
      <c r="H5" s="16"/>
      <c r="I5" s="14"/>
      <c r="J5" s="14"/>
      <c r="K5" s="14"/>
    </row>
    <row r="6" spans="1:13" ht="14.4" customHeight="1" x14ac:dyDescent="0.3">
      <c r="C6" s="14"/>
      <c r="D6" s="16"/>
      <c r="E6" s="16"/>
      <c r="F6" s="16"/>
      <c r="G6" s="16"/>
      <c r="H6" s="16"/>
      <c r="I6" s="14"/>
      <c r="J6" s="14"/>
      <c r="K6" s="14"/>
    </row>
    <row r="7" spans="1:13" x14ac:dyDescent="0.3">
      <c r="A7" s="114" t="s">
        <v>61</v>
      </c>
      <c r="B7" s="114"/>
      <c r="C7" s="56">
        <v>44958</v>
      </c>
    </row>
    <row r="8" spans="1:13" ht="15.6" x14ac:dyDescent="0.3">
      <c r="D8" s="110" t="s">
        <v>60</v>
      </c>
      <c r="E8" s="110"/>
      <c r="F8" s="110"/>
      <c r="G8" s="110"/>
      <c r="H8" s="110"/>
      <c r="I8" s="110"/>
    </row>
    <row r="10" spans="1:13" ht="17.399999999999999" customHeight="1" x14ac:dyDescent="0.3">
      <c r="B10" s="126" t="s">
        <v>62</v>
      </c>
      <c r="C10" s="126"/>
      <c r="D10" s="126"/>
      <c r="E10" s="126"/>
      <c r="F10" s="126"/>
      <c r="G10" s="126"/>
      <c r="H10" s="126"/>
      <c r="I10" s="126"/>
      <c r="J10" s="126"/>
      <c r="K10" s="126"/>
    </row>
    <row r="11" spans="1:13" ht="15" thickBot="1" x14ac:dyDescent="0.35">
      <c r="B11" s="134" t="s">
        <v>25</v>
      </c>
      <c r="C11" s="136" t="s">
        <v>24</v>
      </c>
      <c r="D11" s="138">
        <v>2023</v>
      </c>
      <c r="E11" s="139"/>
      <c r="F11" s="139"/>
      <c r="G11" s="140"/>
      <c r="H11" s="127">
        <v>2022</v>
      </c>
      <c r="I11" s="128"/>
      <c r="J11" s="128"/>
      <c r="K11" s="128"/>
    </row>
    <row r="12" spans="1:13" ht="14.4" customHeight="1" thickTop="1" thickBot="1" x14ac:dyDescent="0.35">
      <c r="B12" s="134"/>
      <c r="C12" s="136"/>
      <c r="D12" s="141" t="s">
        <v>0</v>
      </c>
      <c r="E12" s="142" t="s">
        <v>1</v>
      </c>
      <c r="F12" s="143" t="s">
        <v>2</v>
      </c>
      <c r="G12" s="143" t="s">
        <v>58</v>
      </c>
      <c r="H12" s="141" t="s">
        <v>0</v>
      </c>
      <c r="I12" s="142" t="s">
        <v>1</v>
      </c>
      <c r="J12" s="143" t="s">
        <v>2</v>
      </c>
      <c r="K12" s="143" t="s">
        <v>58</v>
      </c>
    </row>
    <row r="13" spans="1:13" ht="14.4" customHeight="1" thickTop="1" x14ac:dyDescent="0.3">
      <c r="B13" s="146" t="s">
        <v>26</v>
      </c>
      <c r="C13" s="147" t="s">
        <v>31</v>
      </c>
      <c r="D13" s="148"/>
      <c r="E13" s="149">
        <v>2</v>
      </c>
      <c r="F13" s="149">
        <v>7</v>
      </c>
      <c r="G13" s="150">
        <v>9</v>
      </c>
      <c r="H13" s="148">
        <v>1</v>
      </c>
      <c r="I13" s="149">
        <v>5</v>
      </c>
      <c r="J13" s="149">
        <v>2</v>
      </c>
      <c r="K13" s="151">
        <v>8</v>
      </c>
      <c r="L13" s="163"/>
      <c r="M13" s="163"/>
    </row>
    <row r="14" spans="1:13" ht="14.4" customHeight="1" x14ac:dyDescent="0.3">
      <c r="B14" s="130"/>
      <c r="C14" s="38" t="s">
        <v>32</v>
      </c>
      <c r="D14" s="52">
        <v>138</v>
      </c>
      <c r="E14" s="53">
        <v>179</v>
      </c>
      <c r="F14" s="53">
        <v>107</v>
      </c>
      <c r="G14" s="86">
        <v>424</v>
      </c>
      <c r="H14" s="52">
        <v>17</v>
      </c>
      <c r="I14" s="53">
        <v>146</v>
      </c>
      <c r="J14" s="53">
        <v>82</v>
      </c>
      <c r="K14" s="152">
        <v>245</v>
      </c>
      <c r="L14" s="163"/>
      <c r="M14" s="163"/>
    </row>
    <row r="15" spans="1:13" ht="14.4" customHeight="1" x14ac:dyDescent="0.3">
      <c r="B15" s="130"/>
      <c r="C15" s="38" t="s">
        <v>33</v>
      </c>
      <c r="D15" s="52">
        <v>10</v>
      </c>
      <c r="E15" s="53">
        <v>8</v>
      </c>
      <c r="F15" s="53">
        <v>1</v>
      </c>
      <c r="G15" s="86">
        <v>19</v>
      </c>
      <c r="H15" s="105" t="s">
        <v>64</v>
      </c>
      <c r="I15" s="106" t="s">
        <v>64</v>
      </c>
      <c r="J15" s="106" t="s">
        <v>64</v>
      </c>
      <c r="K15" s="153" t="s">
        <v>64</v>
      </c>
      <c r="L15" s="163"/>
      <c r="M15" s="163"/>
    </row>
    <row r="16" spans="1:13" ht="14.4" customHeight="1" x14ac:dyDescent="0.3">
      <c r="B16" s="130"/>
      <c r="C16" s="38" t="s">
        <v>36</v>
      </c>
      <c r="D16" s="52">
        <v>196</v>
      </c>
      <c r="E16" s="53">
        <v>154</v>
      </c>
      <c r="F16" s="53">
        <v>65</v>
      </c>
      <c r="G16" s="86">
        <v>415</v>
      </c>
      <c r="H16" s="52">
        <v>78</v>
      </c>
      <c r="I16" s="53">
        <v>301</v>
      </c>
      <c r="J16" s="53">
        <v>63</v>
      </c>
      <c r="K16" s="152">
        <v>442</v>
      </c>
      <c r="L16" s="163"/>
      <c r="M16" s="163"/>
    </row>
    <row r="17" spans="2:13" ht="14.4" customHeight="1" x14ac:dyDescent="0.3">
      <c r="B17" s="130"/>
      <c r="C17" s="38" t="s">
        <v>34</v>
      </c>
      <c r="D17" s="52">
        <v>68</v>
      </c>
      <c r="E17" s="53">
        <v>124</v>
      </c>
      <c r="F17" s="53">
        <v>43</v>
      </c>
      <c r="G17" s="86">
        <v>235</v>
      </c>
      <c r="H17" s="52">
        <v>39</v>
      </c>
      <c r="I17" s="53">
        <v>165</v>
      </c>
      <c r="J17" s="53">
        <v>31</v>
      </c>
      <c r="K17" s="152">
        <v>235</v>
      </c>
      <c r="L17" s="163"/>
      <c r="M17" s="163"/>
    </row>
    <row r="18" spans="2:13" ht="14.4" customHeight="1" x14ac:dyDescent="0.3">
      <c r="B18" s="130"/>
      <c r="C18" s="38" t="s">
        <v>35</v>
      </c>
      <c r="D18" s="52">
        <v>15</v>
      </c>
      <c r="E18" s="53">
        <v>28</v>
      </c>
      <c r="F18" s="53">
        <v>7</v>
      </c>
      <c r="G18" s="86">
        <v>50</v>
      </c>
      <c r="H18" s="52">
        <v>1</v>
      </c>
      <c r="I18" s="53">
        <v>28</v>
      </c>
      <c r="J18" s="53">
        <v>11</v>
      </c>
      <c r="K18" s="152">
        <v>40</v>
      </c>
      <c r="L18" s="163"/>
      <c r="M18" s="163"/>
    </row>
    <row r="19" spans="2:13" ht="14.4" customHeight="1" thickBot="1" x14ac:dyDescent="0.35">
      <c r="B19" s="131"/>
      <c r="C19" s="39" t="s">
        <v>37</v>
      </c>
      <c r="D19" s="154">
        <v>54</v>
      </c>
      <c r="E19" s="155">
        <v>62</v>
      </c>
      <c r="F19" s="155">
        <v>19</v>
      </c>
      <c r="G19" s="89">
        <v>135</v>
      </c>
      <c r="H19" s="154">
        <v>42</v>
      </c>
      <c r="I19" s="155">
        <v>96</v>
      </c>
      <c r="J19" s="155">
        <v>23</v>
      </c>
      <c r="K19" s="156">
        <v>161</v>
      </c>
      <c r="L19" s="163"/>
      <c r="M19" s="163"/>
    </row>
    <row r="20" spans="2:13" ht="14.4" customHeight="1" thickTop="1" x14ac:dyDescent="0.3">
      <c r="B20" s="132" t="s">
        <v>27</v>
      </c>
      <c r="C20" s="40" t="s">
        <v>41</v>
      </c>
      <c r="D20" s="148">
        <v>399</v>
      </c>
      <c r="E20" s="149">
        <v>161</v>
      </c>
      <c r="F20" s="149">
        <v>70</v>
      </c>
      <c r="G20" s="150">
        <v>630</v>
      </c>
      <c r="H20" s="148">
        <v>153</v>
      </c>
      <c r="I20" s="149">
        <v>218</v>
      </c>
      <c r="J20" s="149">
        <v>60</v>
      </c>
      <c r="K20" s="151">
        <v>431</v>
      </c>
      <c r="L20" s="163"/>
      <c r="M20" s="163"/>
    </row>
    <row r="21" spans="2:13" ht="14.4" customHeight="1" x14ac:dyDescent="0.3">
      <c r="B21" s="144"/>
      <c r="C21" s="41" t="s">
        <v>38</v>
      </c>
      <c r="D21" s="52">
        <v>851</v>
      </c>
      <c r="E21" s="53">
        <v>687</v>
      </c>
      <c r="F21" s="53">
        <v>221</v>
      </c>
      <c r="G21" s="86">
        <v>1759</v>
      </c>
      <c r="H21" s="52">
        <v>522</v>
      </c>
      <c r="I21" s="53">
        <v>885</v>
      </c>
      <c r="J21" s="53">
        <v>251</v>
      </c>
      <c r="K21" s="152">
        <v>1658</v>
      </c>
      <c r="L21" s="163"/>
      <c r="M21" s="163"/>
    </row>
    <row r="22" spans="2:13" ht="14.4" customHeight="1" x14ac:dyDescent="0.3">
      <c r="B22" s="144"/>
      <c r="C22" s="41" t="s">
        <v>39</v>
      </c>
      <c r="D22" s="52">
        <v>895</v>
      </c>
      <c r="E22" s="53">
        <v>587</v>
      </c>
      <c r="F22" s="53">
        <v>178</v>
      </c>
      <c r="G22" s="86">
        <v>1660</v>
      </c>
      <c r="H22" s="52">
        <v>196</v>
      </c>
      <c r="I22" s="53">
        <v>844</v>
      </c>
      <c r="J22" s="53">
        <v>214</v>
      </c>
      <c r="K22" s="152">
        <v>1254</v>
      </c>
      <c r="L22" s="163"/>
      <c r="M22" s="163"/>
    </row>
    <row r="23" spans="2:13" ht="14.4" customHeight="1" x14ac:dyDescent="0.3">
      <c r="B23" s="144"/>
      <c r="C23" s="41" t="s">
        <v>42</v>
      </c>
      <c r="D23" s="52">
        <v>430</v>
      </c>
      <c r="E23" s="53">
        <v>281</v>
      </c>
      <c r="F23" s="53">
        <v>87</v>
      </c>
      <c r="G23" s="86">
        <v>798</v>
      </c>
      <c r="H23" s="52">
        <v>159</v>
      </c>
      <c r="I23" s="53">
        <v>281</v>
      </c>
      <c r="J23" s="53">
        <v>79</v>
      </c>
      <c r="K23" s="152">
        <v>519</v>
      </c>
      <c r="L23" s="163"/>
      <c r="M23" s="163"/>
    </row>
    <row r="24" spans="2:13" ht="14.4" customHeight="1" x14ac:dyDescent="0.3">
      <c r="B24" s="144"/>
      <c r="C24" s="41" t="s">
        <v>44</v>
      </c>
      <c r="D24" s="52">
        <v>1422</v>
      </c>
      <c r="E24" s="53">
        <v>269</v>
      </c>
      <c r="F24" s="53">
        <v>78</v>
      </c>
      <c r="G24" s="86">
        <v>1769</v>
      </c>
      <c r="H24" s="52">
        <v>848</v>
      </c>
      <c r="I24" s="53">
        <v>567</v>
      </c>
      <c r="J24" s="53">
        <v>64</v>
      </c>
      <c r="K24" s="152">
        <v>1479</v>
      </c>
      <c r="L24" s="163"/>
      <c r="M24" s="163"/>
    </row>
    <row r="25" spans="2:13" ht="14.4" customHeight="1" x14ac:dyDescent="0.3">
      <c r="B25" s="144"/>
      <c r="C25" s="41" t="s">
        <v>43</v>
      </c>
      <c r="D25" s="52">
        <v>1105</v>
      </c>
      <c r="E25" s="53">
        <v>656</v>
      </c>
      <c r="F25" s="53">
        <v>170</v>
      </c>
      <c r="G25" s="86">
        <v>1931</v>
      </c>
      <c r="H25" s="52">
        <v>469</v>
      </c>
      <c r="I25" s="53">
        <v>1071</v>
      </c>
      <c r="J25" s="53">
        <v>202</v>
      </c>
      <c r="K25" s="152">
        <v>1742</v>
      </c>
      <c r="L25" s="164"/>
      <c r="M25" s="163"/>
    </row>
    <row r="26" spans="2:13" ht="14.4" customHeight="1" x14ac:dyDescent="0.3">
      <c r="B26" s="144"/>
      <c r="C26" s="41" t="s">
        <v>57</v>
      </c>
      <c r="D26" s="52">
        <v>433</v>
      </c>
      <c r="E26" s="53">
        <v>169</v>
      </c>
      <c r="F26" s="53">
        <v>43</v>
      </c>
      <c r="G26" s="86">
        <v>645</v>
      </c>
      <c r="H26" s="76">
        <v>292</v>
      </c>
      <c r="I26" s="77">
        <v>237</v>
      </c>
      <c r="J26" s="77">
        <v>55</v>
      </c>
      <c r="K26" s="158">
        <v>584</v>
      </c>
      <c r="L26" s="163"/>
      <c r="M26" s="163"/>
    </row>
    <row r="27" spans="2:13" ht="14.4" customHeight="1" x14ac:dyDescent="0.3">
      <c r="B27" s="144"/>
      <c r="C27" s="41" t="s">
        <v>45</v>
      </c>
      <c r="D27" s="52">
        <v>593</v>
      </c>
      <c r="E27" s="53">
        <v>271</v>
      </c>
      <c r="F27" s="53">
        <v>61</v>
      </c>
      <c r="G27" s="86">
        <v>925</v>
      </c>
      <c r="H27" s="52">
        <v>248</v>
      </c>
      <c r="I27" s="53">
        <v>360</v>
      </c>
      <c r="J27" s="53">
        <v>61</v>
      </c>
      <c r="K27" s="157">
        <v>669</v>
      </c>
      <c r="L27" s="163"/>
      <c r="M27" s="163"/>
    </row>
    <row r="28" spans="2:13" ht="14.4" customHeight="1" thickBot="1" x14ac:dyDescent="0.35">
      <c r="B28" s="133"/>
      <c r="C28" s="42" t="s">
        <v>40</v>
      </c>
      <c r="D28" s="74">
        <v>689</v>
      </c>
      <c r="E28" s="75">
        <v>225</v>
      </c>
      <c r="F28" s="75">
        <v>84</v>
      </c>
      <c r="G28" s="88">
        <v>998</v>
      </c>
      <c r="H28" s="74">
        <v>294</v>
      </c>
      <c r="I28" s="75">
        <v>267</v>
      </c>
      <c r="J28" s="75">
        <v>50</v>
      </c>
      <c r="K28" s="165">
        <v>611</v>
      </c>
      <c r="L28" s="163"/>
      <c r="M28" s="163"/>
    </row>
    <row r="29" spans="2:13" ht="14.4" customHeight="1" thickTop="1" x14ac:dyDescent="0.3">
      <c r="B29" s="117" t="s">
        <v>28</v>
      </c>
      <c r="C29" s="43" t="s">
        <v>46</v>
      </c>
      <c r="D29" s="54">
        <v>44</v>
      </c>
      <c r="E29" s="55">
        <v>170</v>
      </c>
      <c r="F29" s="55">
        <v>101</v>
      </c>
      <c r="G29" s="87">
        <v>315</v>
      </c>
      <c r="H29" s="54">
        <v>51</v>
      </c>
      <c r="I29" s="55">
        <v>307</v>
      </c>
      <c r="J29" s="55">
        <v>90</v>
      </c>
      <c r="K29" s="166">
        <v>448</v>
      </c>
      <c r="L29" s="163"/>
      <c r="M29" s="163"/>
    </row>
    <row r="30" spans="2:13" ht="14.4" customHeight="1" x14ac:dyDescent="0.3">
      <c r="B30" s="144"/>
      <c r="C30" s="44" t="s">
        <v>47</v>
      </c>
      <c r="D30" s="52">
        <v>1787</v>
      </c>
      <c r="E30" s="53">
        <v>2301</v>
      </c>
      <c r="F30" s="53">
        <v>718</v>
      </c>
      <c r="G30" s="86">
        <v>4806</v>
      </c>
      <c r="H30" s="52">
        <v>994</v>
      </c>
      <c r="I30" s="53">
        <v>3127</v>
      </c>
      <c r="J30" s="53">
        <v>774</v>
      </c>
      <c r="K30" s="152">
        <v>4895</v>
      </c>
      <c r="L30" s="163"/>
      <c r="M30" s="163"/>
    </row>
    <row r="31" spans="2:13" ht="14.4" customHeight="1" x14ac:dyDescent="0.3">
      <c r="B31" s="144"/>
      <c r="C31" s="44" t="s">
        <v>48</v>
      </c>
      <c r="D31" s="52">
        <v>951</v>
      </c>
      <c r="E31" s="53">
        <v>896</v>
      </c>
      <c r="F31" s="53">
        <v>772</v>
      </c>
      <c r="G31" s="86">
        <v>2619</v>
      </c>
      <c r="H31" s="52">
        <v>511</v>
      </c>
      <c r="I31" s="53">
        <v>1141</v>
      </c>
      <c r="J31" s="53">
        <v>707</v>
      </c>
      <c r="K31" s="152">
        <v>2359</v>
      </c>
      <c r="L31" s="163"/>
      <c r="M31" s="163"/>
    </row>
    <row r="32" spans="2:13" ht="14.4" customHeight="1" thickBot="1" x14ac:dyDescent="0.35">
      <c r="B32" s="119"/>
      <c r="C32" s="45" t="s">
        <v>49</v>
      </c>
      <c r="D32" s="167">
        <v>3733</v>
      </c>
      <c r="E32" s="168">
        <v>6668</v>
      </c>
      <c r="F32" s="168">
        <v>5369</v>
      </c>
      <c r="G32" s="169">
        <v>15770</v>
      </c>
      <c r="H32" s="167">
        <v>2052</v>
      </c>
      <c r="I32" s="168">
        <v>8492</v>
      </c>
      <c r="J32" s="168">
        <v>5278</v>
      </c>
      <c r="K32" s="170">
        <v>15822</v>
      </c>
      <c r="L32" s="163"/>
      <c r="M32" s="163"/>
    </row>
    <row r="33" spans="2:13" ht="14.4" customHeight="1" thickTop="1" x14ac:dyDescent="0.3">
      <c r="B33" s="121" t="s">
        <v>29</v>
      </c>
      <c r="C33" s="46" t="s">
        <v>50</v>
      </c>
      <c r="D33" s="173">
        <v>1308</v>
      </c>
      <c r="E33" s="174">
        <v>1832</v>
      </c>
      <c r="F33" s="174">
        <v>675</v>
      </c>
      <c r="G33" s="175">
        <v>3815</v>
      </c>
      <c r="H33" s="173">
        <v>707</v>
      </c>
      <c r="I33" s="174">
        <v>2360</v>
      </c>
      <c r="J33" s="174">
        <v>684</v>
      </c>
      <c r="K33" s="176">
        <v>3751</v>
      </c>
      <c r="L33" s="163"/>
      <c r="M33" s="163"/>
    </row>
    <row r="34" spans="2:13" ht="14.4" customHeight="1" x14ac:dyDescent="0.3">
      <c r="B34" s="122"/>
      <c r="C34" s="47" t="s">
        <v>52</v>
      </c>
      <c r="D34" s="52">
        <v>1041</v>
      </c>
      <c r="E34" s="53">
        <v>1278</v>
      </c>
      <c r="F34" s="53">
        <v>565</v>
      </c>
      <c r="G34" s="86">
        <v>2884</v>
      </c>
      <c r="H34" s="52">
        <v>523</v>
      </c>
      <c r="I34" s="53">
        <v>1617</v>
      </c>
      <c r="J34" s="53">
        <v>547</v>
      </c>
      <c r="K34" s="171">
        <v>2687</v>
      </c>
      <c r="L34" s="163"/>
      <c r="M34" s="163"/>
    </row>
    <row r="35" spans="2:13" ht="14.4" customHeight="1" thickBot="1" x14ac:dyDescent="0.35">
      <c r="B35" s="123"/>
      <c r="C35" s="48" t="s">
        <v>51</v>
      </c>
      <c r="D35" s="177">
        <v>271</v>
      </c>
      <c r="E35" s="178">
        <v>593</v>
      </c>
      <c r="F35" s="178">
        <v>313</v>
      </c>
      <c r="G35" s="179">
        <v>1177</v>
      </c>
      <c r="H35" s="177">
        <v>96</v>
      </c>
      <c r="I35" s="178">
        <v>1036</v>
      </c>
      <c r="J35" s="178">
        <v>491</v>
      </c>
      <c r="K35" s="180">
        <v>1623</v>
      </c>
      <c r="L35" s="163"/>
      <c r="M35" s="163"/>
    </row>
    <row r="36" spans="2:13" ht="14.4" customHeight="1" thickTop="1" x14ac:dyDescent="0.3">
      <c r="B36" s="144" t="s">
        <v>30</v>
      </c>
      <c r="C36" s="172" t="s">
        <v>56</v>
      </c>
      <c r="D36" s="76">
        <v>228</v>
      </c>
      <c r="E36" s="77">
        <v>173</v>
      </c>
      <c r="F36" s="77">
        <v>228</v>
      </c>
      <c r="G36" s="145">
        <v>629</v>
      </c>
      <c r="H36" s="76">
        <v>108</v>
      </c>
      <c r="I36" s="77">
        <v>235</v>
      </c>
      <c r="J36" s="77">
        <v>106</v>
      </c>
      <c r="K36" s="157">
        <v>449</v>
      </c>
      <c r="L36" s="163"/>
      <c r="M36" s="163"/>
    </row>
    <row r="37" spans="2:13" ht="14.4" customHeight="1" x14ac:dyDescent="0.3">
      <c r="B37" s="118"/>
      <c r="C37" s="49" t="s">
        <v>55</v>
      </c>
      <c r="D37" s="52">
        <v>2191</v>
      </c>
      <c r="E37" s="53">
        <v>1253</v>
      </c>
      <c r="F37" s="53">
        <v>326</v>
      </c>
      <c r="G37" s="86">
        <v>3770</v>
      </c>
      <c r="H37" s="52">
        <v>571</v>
      </c>
      <c r="I37" s="53">
        <v>2329</v>
      </c>
      <c r="J37" s="53">
        <v>391</v>
      </c>
      <c r="K37" s="152">
        <v>3291</v>
      </c>
      <c r="L37" s="163"/>
      <c r="M37" s="163"/>
    </row>
    <row r="38" spans="2:13" ht="14.4" customHeight="1" x14ac:dyDescent="0.3">
      <c r="B38" s="118"/>
      <c r="C38" s="49" t="s">
        <v>54</v>
      </c>
      <c r="D38" s="52">
        <v>156</v>
      </c>
      <c r="E38" s="53">
        <v>307</v>
      </c>
      <c r="F38" s="53">
        <v>146</v>
      </c>
      <c r="G38" s="86">
        <v>609</v>
      </c>
      <c r="H38" s="52">
        <v>65</v>
      </c>
      <c r="I38" s="53">
        <v>296</v>
      </c>
      <c r="J38" s="53">
        <v>100</v>
      </c>
      <c r="K38" s="152">
        <v>461</v>
      </c>
      <c r="L38" s="163"/>
      <c r="M38" s="163"/>
    </row>
    <row r="39" spans="2:13" ht="14.4" customHeight="1" thickBot="1" x14ac:dyDescent="0.35">
      <c r="B39" s="120"/>
      <c r="C39" s="50" t="s">
        <v>53</v>
      </c>
      <c r="D39" s="78">
        <v>128</v>
      </c>
      <c r="E39" s="79">
        <v>251</v>
      </c>
      <c r="F39" s="79">
        <v>108</v>
      </c>
      <c r="G39" s="89">
        <v>487</v>
      </c>
      <c r="H39" s="52">
        <v>42</v>
      </c>
      <c r="I39" s="53">
        <v>383</v>
      </c>
      <c r="J39" s="53">
        <v>123</v>
      </c>
      <c r="K39" s="152">
        <v>548</v>
      </c>
      <c r="L39" s="163"/>
      <c r="M39" s="163"/>
    </row>
    <row r="40" spans="2:13" ht="14.4" customHeight="1" thickTop="1" thickBot="1" x14ac:dyDescent="0.35">
      <c r="B40" s="124" t="s">
        <v>59</v>
      </c>
      <c r="C40" s="125"/>
      <c r="D40" s="65">
        <f>SUM(D13:D39)</f>
        <v>19136</v>
      </c>
      <c r="E40" s="65">
        <f t="shared" ref="E40:G40" si="0">SUM(E13:E39)</f>
        <v>19585</v>
      </c>
      <c r="F40" s="65">
        <f t="shared" si="0"/>
        <v>10562</v>
      </c>
      <c r="G40" s="65">
        <f t="shared" si="0"/>
        <v>49283</v>
      </c>
      <c r="H40" s="85">
        <f>SUM(H13:H39)</f>
        <v>9079</v>
      </c>
      <c r="I40" s="65">
        <f>SUM(I13:I39)</f>
        <v>26794</v>
      </c>
      <c r="J40" s="65">
        <f>SUM(J13:J39)</f>
        <v>10539</v>
      </c>
      <c r="K40" s="65">
        <f>SUM(K13:K39)</f>
        <v>46412</v>
      </c>
      <c r="L40" s="163"/>
      <c r="M40" s="163"/>
    </row>
    <row r="41" spans="2:13" ht="15" thickTop="1" x14ac:dyDescent="0.3">
      <c r="B41" s="51"/>
      <c r="C41" s="51"/>
      <c r="D41" s="15"/>
      <c r="E41" s="15"/>
      <c r="F41" s="15"/>
      <c r="G41" s="15"/>
      <c r="H41" s="15"/>
      <c r="I41" s="15"/>
      <c r="J41" s="15"/>
      <c r="K41" s="15"/>
      <c r="L41" s="163"/>
      <c r="M41" s="163"/>
    </row>
    <row r="42" spans="2:13" x14ac:dyDescent="0.3">
      <c r="L42" s="163"/>
      <c r="M42" s="163"/>
    </row>
    <row r="43" spans="2:13" ht="15.6" x14ac:dyDescent="0.3">
      <c r="B43" s="126" t="s">
        <v>63</v>
      </c>
      <c r="C43" s="126"/>
      <c r="D43" s="126"/>
      <c r="E43" s="126"/>
      <c r="F43" s="126"/>
      <c r="G43" s="126"/>
      <c r="H43" s="126"/>
      <c r="I43" s="126"/>
      <c r="J43" s="126"/>
      <c r="K43" s="126"/>
      <c r="L43" s="163"/>
      <c r="M43" s="163"/>
    </row>
    <row r="44" spans="2:13" ht="15" thickBot="1" x14ac:dyDescent="0.35">
      <c r="B44" s="134" t="s">
        <v>25</v>
      </c>
      <c r="C44" s="136" t="s">
        <v>24</v>
      </c>
      <c r="D44" s="138">
        <v>2023</v>
      </c>
      <c r="E44" s="139"/>
      <c r="F44" s="139"/>
      <c r="G44" s="140"/>
      <c r="H44" s="127">
        <v>2022</v>
      </c>
      <c r="I44" s="128"/>
      <c r="J44" s="128"/>
      <c r="K44" s="128"/>
      <c r="L44" s="163"/>
      <c r="M44" s="163"/>
    </row>
    <row r="45" spans="2:13" ht="15.6" thickTop="1" thickBot="1" x14ac:dyDescent="0.35">
      <c r="B45" s="135"/>
      <c r="C45" s="137"/>
      <c r="D45" s="30" t="s">
        <v>0</v>
      </c>
      <c r="E45" s="31" t="s">
        <v>1</v>
      </c>
      <c r="F45" s="32" t="s">
        <v>2</v>
      </c>
      <c r="G45" s="33" t="s">
        <v>58</v>
      </c>
      <c r="H45" s="34" t="s">
        <v>0</v>
      </c>
      <c r="I45" s="35" t="s">
        <v>1</v>
      </c>
      <c r="J45" s="36" t="s">
        <v>2</v>
      </c>
      <c r="K45" s="36" t="s">
        <v>58</v>
      </c>
      <c r="L45" s="163"/>
      <c r="M45" s="163"/>
    </row>
    <row r="46" spans="2:13" ht="15" thickTop="1" x14ac:dyDescent="0.3">
      <c r="B46" s="129" t="s">
        <v>26</v>
      </c>
      <c r="C46" s="37" t="s">
        <v>31</v>
      </c>
      <c r="D46" s="220"/>
      <c r="E46" s="182">
        <v>0.21673845999999999</v>
      </c>
      <c r="F46" s="182">
        <v>0.81016118000000004</v>
      </c>
      <c r="G46" s="182">
        <v>1.0268996400000001</v>
      </c>
      <c r="H46" s="80">
        <v>6.3100000000000003E-2</v>
      </c>
      <c r="I46" s="81">
        <v>0.49531037999999999</v>
      </c>
      <c r="J46" s="81">
        <v>0.2888328</v>
      </c>
      <c r="K46" s="159">
        <v>0.84724317999999998</v>
      </c>
      <c r="L46" s="163"/>
      <c r="M46" s="163"/>
    </row>
    <row r="47" spans="2:13" x14ac:dyDescent="0.3">
      <c r="B47" s="130"/>
      <c r="C47" s="38" t="s">
        <v>32</v>
      </c>
      <c r="D47" s="80">
        <v>16.032544609999999</v>
      </c>
      <c r="E47" s="81">
        <v>23.966001179999999</v>
      </c>
      <c r="F47" s="81">
        <v>15.78966239</v>
      </c>
      <c r="G47" s="82">
        <v>55.788208179999998</v>
      </c>
      <c r="H47" s="80">
        <v>1.5822403600000001</v>
      </c>
      <c r="I47" s="81">
        <v>16.94698369</v>
      </c>
      <c r="J47" s="81">
        <v>10.73693651</v>
      </c>
      <c r="K47" s="160">
        <v>29.266160559999999</v>
      </c>
      <c r="L47" s="163"/>
      <c r="M47" s="163"/>
    </row>
    <row r="48" spans="2:13" x14ac:dyDescent="0.3">
      <c r="B48" s="130"/>
      <c r="C48" s="38" t="s">
        <v>33</v>
      </c>
      <c r="D48" s="80">
        <v>1.0548848100000001</v>
      </c>
      <c r="E48" s="81">
        <v>1.12405672</v>
      </c>
      <c r="F48" s="81">
        <v>0.108</v>
      </c>
      <c r="G48" s="82">
        <v>2.2869415300000004</v>
      </c>
      <c r="H48" s="83" t="s">
        <v>64</v>
      </c>
      <c r="I48" s="84" t="s">
        <v>64</v>
      </c>
      <c r="J48" s="84" t="s">
        <v>64</v>
      </c>
      <c r="K48" s="161" t="s">
        <v>64</v>
      </c>
      <c r="L48" s="163"/>
      <c r="M48" s="163"/>
    </row>
    <row r="49" spans="2:13" x14ac:dyDescent="0.3">
      <c r="B49" s="130"/>
      <c r="C49" s="38" t="s">
        <v>36</v>
      </c>
      <c r="D49" s="80">
        <v>20.36115367</v>
      </c>
      <c r="E49" s="81">
        <v>18.63279811</v>
      </c>
      <c r="F49" s="81">
        <v>8.5754398800000011</v>
      </c>
      <c r="G49" s="82">
        <v>47.569391660000008</v>
      </c>
      <c r="H49" s="80">
        <v>6.2237429400000002</v>
      </c>
      <c r="I49" s="81">
        <v>30.72673545</v>
      </c>
      <c r="J49" s="81">
        <v>7.0032530300000007</v>
      </c>
      <c r="K49" s="160">
        <v>43.953731420000004</v>
      </c>
      <c r="L49" s="163"/>
      <c r="M49" s="163"/>
    </row>
    <row r="50" spans="2:13" x14ac:dyDescent="0.3">
      <c r="B50" s="130"/>
      <c r="C50" s="38" t="s">
        <v>34</v>
      </c>
      <c r="D50" s="80">
        <v>7.8383866399999995</v>
      </c>
      <c r="E50" s="81">
        <v>16.09552373</v>
      </c>
      <c r="F50" s="81">
        <v>5.8089757300000002</v>
      </c>
      <c r="G50" s="82">
        <v>29.7428861</v>
      </c>
      <c r="H50" s="80">
        <v>3.82457577</v>
      </c>
      <c r="I50" s="81">
        <v>19.449029149999998</v>
      </c>
      <c r="J50" s="81">
        <v>3.9871681200000002</v>
      </c>
      <c r="K50" s="160">
        <v>27.260773039999997</v>
      </c>
      <c r="L50" s="163"/>
      <c r="M50" s="163"/>
    </row>
    <row r="51" spans="2:13" x14ac:dyDescent="0.3">
      <c r="B51" s="130"/>
      <c r="C51" s="38" t="s">
        <v>35</v>
      </c>
      <c r="D51" s="80">
        <v>1.73185122</v>
      </c>
      <c r="E51" s="81">
        <v>3.8166794100000003</v>
      </c>
      <c r="F51" s="81">
        <v>1.10008225</v>
      </c>
      <c r="G51" s="82">
        <v>6.6486128799999999</v>
      </c>
      <c r="H51" s="80">
        <v>8.3199999999999996E-2</v>
      </c>
      <c r="I51" s="81">
        <v>3.0722133399999998</v>
      </c>
      <c r="J51" s="81">
        <v>1.49076184</v>
      </c>
      <c r="K51" s="160">
        <v>4.6461751800000002</v>
      </c>
      <c r="L51" s="163"/>
      <c r="M51" s="163"/>
    </row>
    <row r="52" spans="2:13" ht="15" thickBot="1" x14ac:dyDescent="0.35">
      <c r="B52" s="183"/>
      <c r="C52" s="184" t="s">
        <v>37</v>
      </c>
      <c r="D52" s="185">
        <v>6.0117387300000003</v>
      </c>
      <c r="E52" s="186">
        <v>7.9488252300000006</v>
      </c>
      <c r="F52" s="186">
        <v>2.7064122000000004</v>
      </c>
      <c r="G52" s="187">
        <v>16.666976160000001</v>
      </c>
      <c r="H52" s="185">
        <v>3.9707926200000001</v>
      </c>
      <c r="I52" s="186">
        <v>11.38382607</v>
      </c>
      <c r="J52" s="186">
        <v>3.1178206299999998</v>
      </c>
      <c r="K52" s="188">
        <v>18.472439319999999</v>
      </c>
      <c r="L52" s="163"/>
      <c r="M52" s="163"/>
    </row>
    <row r="53" spans="2:13" ht="15" thickTop="1" x14ac:dyDescent="0.3">
      <c r="B53" s="189" t="s">
        <v>27</v>
      </c>
      <c r="C53" s="190" t="s">
        <v>41</v>
      </c>
      <c r="D53" s="191">
        <v>44.48294834</v>
      </c>
      <c r="E53" s="192">
        <v>19.002657750000001</v>
      </c>
      <c r="F53" s="192">
        <v>8.8486076999999987</v>
      </c>
      <c r="G53" s="192">
        <v>72.334213790000007</v>
      </c>
      <c r="H53" s="191">
        <v>13.529470949999999</v>
      </c>
      <c r="I53" s="192">
        <v>22.993827270000001</v>
      </c>
      <c r="J53" s="192">
        <v>7.0508476600000005</v>
      </c>
      <c r="K53" s="193">
        <v>43.574145880000003</v>
      </c>
      <c r="L53" s="163"/>
      <c r="M53" s="163"/>
    </row>
    <row r="54" spans="2:13" x14ac:dyDescent="0.3">
      <c r="B54" s="144"/>
      <c r="C54" s="41" t="s">
        <v>38</v>
      </c>
      <c r="D54" s="80">
        <v>91.432903540000012</v>
      </c>
      <c r="E54" s="81">
        <v>88.818652110000002</v>
      </c>
      <c r="F54" s="81">
        <v>29.828257300000001</v>
      </c>
      <c r="G54" s="82">
        <v>210.07981294999999</v>
      </c>
      <c r="H54" s="80">
        <v>46.001832630000003</v>
      </c>
      <c r="I54" s="81">
        <v>99.587035159999999</v>
      </c>
      <c r="J54" s="81">
        <v>31.580244670000003</v>
      </c>
      <c r="K54" s="162">
        <v>177.16911246000001</v>
      </c>
      <c r="L54" s="163"/>
      <c r="M54" s="163"/>
    </row>
    <row r="55" spans="2:13" x14ac:dyDescent="0.3">
      <c r="B55" s="144"/>
      <c r="C55" s="41" t="s">
        <v>39</v>
      </c>
      <c r="D55" s="80">
        <v>105.44120977999999</v>
      </c>
      <c r="E55" s="81">
        <v>76.278650569999996</v>
      </c>
      <c r="F55" s="81">
        <v>24.673655760000003</v>
      </c>
      <c r="G55" s="82">
        <v>206.39351610999998</v>
      </c>
      <c r="H55" s="80">
        <v>19.187658629999998</v>
      </c>
      <c r="I55" s="81">
        <v>98.260980430000004</v>
      </c>
      <c r="J55" s="81">
        <v>28.556005679999998</v>
      </c>
      <c r="K55" s="162">
        <v>146.00464474</v>
      </c>
      <c r="L55" s="163"/>
      <c r="M55" s="163"/>
    </row>
    <row r="56" spans="2:13" x14ac:dyDescent="0.3">
      <c r="B56" s="144"/>
      <c r="C56" s="41" t="s">
        <v>42</v>
      </c>
      <c r="D56" s="80">
        <v>42.554689969999998</v>
      </c>
      <c r="E56" s="81">
        <v>35.23082892</v>
      </c>
      <c r="F56" s="81">
        <v>12.438958130000001</v>
      </c>
      <c r="G56" s="82">
        <v>90.224477019999995</v>
      </c>
      <c r="H56" s="80">
        <v>13.920776960000001</v>
      </c>
      <c r="I56" s="81">
        <v>30.596212179999998</v>
      </c>
      <c r="J56" s="81">
        <v>9.7951500500000002</v>
      </c>
      <c r="K56" s="162">
        <v>54.312139189999996</v>
      </c>
      <c r="L56" s="163"/>
      <c r="M56" s="163"/>
    </row>
    <row r="57" spans="2:13" x14ac:dyDescent="0.3">
      <c r="B57" s="144"/>
      <c r="C57" s="41" t="s">
        <v>44</v>
      </c>
      <c r="D57" s="80">
        <v>152.60353308000001</v>
      </c>
      <c r="E57" s="81">
        <v>33.511100030000001</v>
      </c>
      <c r="F57" s="81">
        <v>10.147856359999999</v>
      </c>
      <c r="G57" s="82">
        <v>196.26248946999999</v>
      </c>
      <c r="H57" s="80">
        <v>83.136043209999997</v>
      </c>
      <c r="I57" s="81">
        <v>62.852139969999996</v>
      </c>
      <c r="J57" s="81">
        <v>7.8504855599999992</v>
      </c>
      <c r="K57" s="162">
        <v>153.83866874</v>
      </c>
      <c r="L57" s="163"/>
      <c r="M57" s="163"/>
    </row>
    <row r="58" spans="2:13" x14ac:dyDescent="0.3">
      <c r="B58" s="144"/>
      <c r="C58" s="41" t="s">
        <v>43</v>
      </c>
      <c r="D58" s="80">
        <v>120.66197805</v>
      </c>
      <c r="E58" s="81">
        <v>85.106038689999991</v>
      </c>
      <c r="F58" s="81">
        <v>22.942275110000001</v>
      </c>
      <c r="G58" s="82">
        <v>228.71029185</v>
      </c>
      <c r="H58" s="80">
        <v>43.415324609999999</v>
      </c>
      <c r="I58" s="81">
        <v>121.26686554999999</v>
      </c>
      <c r="J58" s="81">
        <v>25.727760719999999</v>
      </c>
      <c r="K58" s="162">
        <v>190.40995088</v>
      </c>
      <c r="L58" s="163"/>
      <c r="M58" s="163"/>
    </row>
    <row r="59" spans="2:13" x14ac:dyDescent="0.3">
      <c r="B59" s="144"/>
      <c r="C59" s="41" t="s">
        <v>57</v>
      </c>
      <c r="D59" s="80">
        <v>41.785990759999997</v>
      </c>
      <c r="E59" s="81">
        <v>19.402580889999999</v>
      </c>
      <c r="F59" s="81">
        <v>5.50990308</v>
      </c>
      <c r="G59" s="82">
        <v>66.698474730000001</v>
      </c>
      <c r="H59" s="80">
        <v>24.811729339999999</v>
      </c>
      <c r="I59" s="81">
        <v>25.666047379999998</v>
      </c>
      <c r="J59" s="81">
        <v>6.7790101799999993</v>
      </c>
      <c r="K59" s="162">
        <v>57.256786899999994</v>
      </c>
      <c r="L59" s="163"/>
      <c r="M59" s="163"/>
    </row>
    <row r="60" spans="2:13" x14ac:dyDescent="0.3">
      <c r="B60" s="144"/>
      <c r="C60" s="41" t="s">
        <v>45</v>
      </c>
      <c r="D60" s="80">
        <v>57.195729180000001</v>
      </c>
      <c r="E60" s="81">
        <v>31.167921420000003</v>
      </c>
      <c r="F60" s="81">
        <v>7.8182834800000007</v>
      </c>
      <c r="G60" s="82">
        <v>96.181934080000005</v>
      </c>
      <c r="H60" s="80">
        <v>20.612344670000002</v>
      </c>
      <c r="I60" s="81">
        <v>37.141983509999996</v>
      </c>
      <c r="J60" s="81">
        <v>7.4254618600000004</v>
      </c>
      <c r="K60" s="162">
        <v>65.17979004</v>
      </c>
      <c r="L60" s="163"/>
      <c r="M60" s="163"/>
    </row>
    <row r="61" spans="2:13" ht="15" thickBot="1" x14ac:dyDescent="0.35">
      <c r="B61" s="194"/>
      <c r="C61" s="195" t="s">
        <v>40</v>
      </c>
      <c r="D61" s="196">
        <v>69.769897830000005</v>
      </c>
      <c r="E61" s="197">
        <v>26.40967006</v>
      </c>
      <c r="F61" s="197">
        <v>10.50878395</v>
      </c>
      <c r="G61" s="198">
        <v>106.68835184</v>
      </c>
      <c r="H61" s="196">
        <v>27.361315480000002</v>
      </c>
      <c r="I61" s="197">
        <v>26.426826519999999</v>
      </c>
      <c r="J61" s="197">
        <v>5.87456171</v>
      </c>
      <c r="K61" s="199">
        <v>59.662703710000002</v>
      </c>
      <c r="L61" s="163"/>
      <c r="M61" s="163"/>
    </row>
    <row r="62" spans="2:13" ht="15" thickTop="1" x14ac:dyDescent="0.3">
      <c r="B62" s="132" t="s">
        <v>28</v>
      </c>
      <c r="C62" s="200" t="s">
        <v>46</v>
      </c>
      <c r="D62" s="201">
        <v>4.4811130700000001</v>
      </c>
      <c r="E62" s="202">
        <v>23.100496010000001</v>
      </c>
      <c r="F62" s="202">
        <v>13.996088500000001</v>
      </c>
      <c r="G62" s="202">
        <v>41.577697579999999</v>
      </c>
      <c r="H62" s="201">
        <v>4.5204488499999993</v>
      </c>
      <c r="I62" s="202">
        <v>35.565208549999994</v>
      </c>
      <c r="J62" s="202">
        <v>11.584103750000001</v>
      </c>
      <c r="K62" s="203">
        <v>51.669761149999999</v>
      </c>
      <c r="L62" s="163"/>
      <c r="M62" s="163"/>
    </row>
    <row r="63" spans="2:13" x14ac:dyDescent="0.3">
      <c r="B63" s="144"/>
      <c r="C63" s="44" t="s">
        <v>47</v>
      </c>
      <c r="D63" s="80">
        <v>197.76523409999999</v>
      </c>
      <c r="E63" s="81">
        <v>303.11577025999998</v>
      </c>
      <c r="F63" s="81">
        <v>102.62309237999999</v>
      </c>
      <c r="G63" s="82">
        <v>603.50409673999991</v>
      </c>
      <c r="H63" s="80">
        <v>92.009026739999996</v>
      </c>
      <c r="I63" s="81">
        <v>363.56996488999999</v>
      </c>
      <c r="J63" s="81">
        <v>103.15750211</v>
      </c>
      <c r="K63" s="162">
        <v>558.73649374000001</v>
      </c>
      <c r="L63" s="163"/>
      <c r="M63" s="163"/>
    </row>
    <row r="64" spans="2:13" x14ac:dyDescent="0.3">
      <c r="B64" s="144"/>
      <c r="C64" s="44" t="s">
        <v>48</v>
      </c>
      <c r="D64" s="80">
        <v>101.77801002</v>
      </c>
      <c r="E64" s="81">
        <v>126.52169443000001</v>
      </c>
      <c r="F64" s="81">
        <v>128.17606951000002</v>
      </c>
      <c r="G64" s="82">
        <v>356.47577396000003</v>
      </c>
      <c r="H64" s="80">
        <v>43.738474750000002</v>
      </c>
      <c r="I64" s="81">
        <v>138.28162100999998</v>
      </c>
      <c r="J64" s="81">
        <v>108.77796085999999</v>
      </c>
      <c r="K64" s="162">
        <v>290.79805661999995</v>
      </c>
      <c r="L64" s="163"/>
      <c r="M64" s="163"/>
    </row>
    <row r="65" spans="2:13" ht="15" thickBot="1" x14ac:dyDescent="0.35">
      <c r="B65" s="133"/>
      <c r="C65" s="204" t="s">
        <v>49</v>
      </c>
      <c r="D65" s="205">
        <v>415.59500704999999</v>
      </c>
      <c r="E65" s="206">
        <v>971.75389634999999</v>
      </c>
      <c r="F65" s="206">
        <v>943.71024250000005</v>
      </c>
      <c r="G65" s="207">
        <v>2331.0591458999997</v>
      </c>
      <c r="H65" s="205">
        <v>195.17049274999999</v>
      </c>
      <c r="I65" s="206">
        <v>1059.3485367799999</v>
      </c>
      <c r="J65" s="206">
        <v>851.33570201999999</v>
      </c>
      <c r="K65" s="208">
        <v>2105.85473155</v>
      </c>
      <c r="L65" s="163"/>
      <c r="M65" s="163"/>
    </row>
    <row r="66" spans="2:13" ht="15" thickTop="1" x14ac:dyDescent="0.3">
      <c r="B66" s="209" t="s">
        <v>29</v>
      </c>
      <c r="C66" s="210" t="s">
        <v>50</v>
      </c>
      <c r="D66" s="211">
        <v>144.99342986000002</v>
      </c>
      <c r="E66" s="212">
        <v>248.56107324000001</v>
      </c>
      <c r="F66" s="212">
        <v>101.18443520000001</v>
      </c>
      <c r="G66" s="212">
        <v>494.73893830000003</v>
      </c>
      <c r="H66" s="211">
        <v>64.976493140000002</v>
      </c>
      <c r="I66" s="212">
        <v>277.29635673000001</v>
      </c>
      <c r="J66" s="212">
        <v>95.078054099999989</v>
      </c>
      <c r="K66" s="213">
        <v>437.35090396999999</v>
      </c>
      <c r="L66" s="163"/>
      <c r="M66" s="163"/>
    </row>
    <row r="67" spans="2:13" x14ac:dyDescent="0.3">
      <c r="B67" s="122"/>
      <c r="C67" s="47" t="s">
        <v>52</v>
      </c>
      <c r="D67" s="80">
        <v>110.60800666</v>
      </c>
      <c r="E67" s="81">
        <v>167.61182954</v>
      </c>
      <c r="F67" s="81">
        <v>80.124935140000005</v>
      </c>
      <c r="G67" s="82">
        <v>358.34477134000002</v>
      </c>
      <c r="H67" s="80">
        <v>46.582028350000002</v>
      </c>
      <c r="I67" s="81">
        <v>186.98186771000002</v>
      </c>
      <c r="J67" s="81">
        <v>74.142441640000001</v>
      </c>
      <c r="K67" s="162">
        <v>307.70633770000001</v>
      </c>
      <c r="L67" s="163"/>
      <c r="M67" s="163"/>
    </row>
    <row r="68" spans="2:13" ht="15" thickBot="1" x14ac:dyDescent="0.35">
      <c r="B68" s="214"/>
      <c r="C68" s="215" t="s">
        <v>51</v>
      </c>
      <c r="D68" s="216">
        <v>30.371059210000002</v>
      </c>
      <c r="E68" s="217">
        <v>81.476791660000004</v>
      </c>
      <c r="F68" s="217">
        <v>45.595190170000002</v>
      </c>
      <c r="G68" s="218">
        <v>157.44304104</v>
      </c>
      <c r="H68" s="216">
        <v>9.0308485699999999</v>
      </c>
      <c r="I68" s="217">
        <v>127.23502687999999</v>
      </c>
      <c r="J68" s="217">
        <v>67.626766010000011</v>
      </c>
      <c r="K68" s="219">
        <v>203.89264145999999</v>
      </c>
      <c r="L68" s="163"/>
      <c r="M68" s="163"/>
    </row>
    <row r="69" spans="2:13" ht="15" thickTop="1" x14ac:dyDescent="0.3">
      <c r="B69" s="144" t="s">
        <v>30</v>
      </c>
      <c r="C69" s="172" t="s">
        <v>56</v>
      </c>
      <c r="D69" s="181">
        <v>23.916004059999999</v>
      </c>
      <c r="E69" s="82">
        <v>22.868863480000002</v>
      </c>
      <c r="F69" s="82">
        <v>39.288408359999998</v>
      </c>
      <c r="G69" s="82">
        <v>86.073275899999999</v>
      </c>
      <c r="H69" s="181">
        <v>9.5822324200000004</v>
      </c>
      <c r="I69" s="82">
        <v>25.664491260000002</v>
      </c>
      <c r="J69" s="82">
        <v>14.3578299</v>
      </c>
      <c r="K69" s="162">
        <v>49.604553580000001</v>
      </c>
      <c r="L69" s="163"/>
      <c r="M69" s="163"/>
    </row>
    <row r="70" spans="2:13" x14ac:dyDescent="0.3">
      <c r="B70" s="118"/>
      <c r="C70" s="49" t="s">
        <v>55</v>
      </c>
      <c r="D70" s="80">
        <v>239.49659104</v>
      </c>
      <c r="E70" s="81">
        <v>161.54652315000001</v>
      </c>
      <c r="F70" s="81">
        <v>45.53750239</v>
      </c>
      <c r="G70" s="82">
        <v>446.58061657999997</v>
      </c>
      <c r="H70" s="80">
        <v>51.952118810000002</v>
      </c>
      <c r="I70" s="81">
        <v>273.01029525999996</v>
      </c>
      <c r="J70" s="81">
        <v>52.118455950000005</v>
      </c>
      <c r="K70" s="162">
        <v>377.08087001999996</v>
      </c>
      <c r="L70" s="163"/>
      <c r="M70" s="163"/>
    </row>
    <row r="71" spans="2:13" x14ac:dyDescent="0.3">
      <c r="B71" s="118"/>
      <c r="C71" s="49" t="s">
        <v>54</v>
      </c>
      <c r="D71" s="80">
        <v>17.346903690000001</v>
      </c>
      <c r="E71" s="81">
        <v>40.840577570000001</v>
      </c>
      <c r="F71" s="81">
        <v>20.780790789999998</v>
      </c>
      <c r="G71" s="82">
        <v>78.968272049999996</v>
      </c>
      <c r="H71" s="80">
        <v>5.6648946599999999</v>
      </c>
      <c r="I71" s="81">
        <v>34.069261299999994</v>
      </c>
      <c r="J71" s="81">
        <v>12.883176789999998</v>
      </c>
      <c r="K71" s="162">
        <v>52.617332749999996</v>
      </c>
      <c r="L71" s="163"/>
      <c r="M71" s="163"/>
    </row>
    <row r="72" spans="2:13" ht="15" thickBot="1" x14ac:dyDescent="0.35">
      <c r="B72" s="120"/>
      <c r="C72" s="50" t="s">
        <v>53</v>
      </c>
      <c r="D72" s="80">
        <v>14.599195419999999</v>
      </c>
      <c r="E72" s="81">
        <v>32.752656199999997</v>
      </c>
      <c r="F72" s="81">
        <v>15.62642932</v>
      </c>
      <c r="G72" s="82">
        <v>62.978280939999998</v>
      </c>
      <c r="H72" s="80">
        <v>3.7921744199999998</v>
      </c>
      <c r="I72" s="81">
        <v>44.862238149999996</v>
      </c>
      <c r="J72" s="81">
        <v>16.186516910000002</v>
      </c>
      <c r="K72" s="162">
        <v>64.84092948</v>
      </c>
      <c r="L72" s="163"/>
      <c r="M72" s="163"/>
    </row>
    <row r="73" spans="2:13" ht="15.6" thickTop="1" thickBot="1" x14ac:dyDescent="0.35">
      <c r="B73" s="124" t="s">
        <v>59</v>
      </c>
      <c r="C73" s="125"/>
      <c r="D73" s="65">
        <f>SUM(D46:D72)</f>
        <v>2079.9099943900005</v>
      </c>
      <c r="E73" s="65">
        <f t="shared" ref="E73:G73" si="1">SUM(E46:E72)</f>
        <v>2666.8788951699999</v>
      </c>
      <c r="F73" s="65">
        <f t="shared" si="1"/>
        <v>1704.2584987600003</v>
      </c>
      <c r="G73" s="65">
        <f t="shared" si="1"/>
        <v>6451.0473883200011</v>
      </c>
      <c r="H73" s="65">
        <f>SUM(H46:H72)</f>
        <v>834.74338162999993</v>
      </c>
      <c r="I73" s="65">
        <f t="shared" ref="I73" si="2">SUM(I46:I72)</f>
        <v>3172.7508845699999</v>
      </c>
      <c r="J73" s="65">
        <f>SUM(J46:J72)</f>
        <v>1564.5128110600001</v>
      </c>
      <c r="K73" s="65">
        <f>SUM(K46:K72)</f>
        <v>5572.0070772600011</v>
      </c>
      <c r="L73" s="163"/>
      <c r="M73" s="163"/>
    </row>
    <row r="74" spans="2:13" ht="15" thickTop="1" x14ac:dyDescent="0.3">
      <c r="L74" s="163"/>
      <c r="M74" s="163"/>
    </row>
  </sheetData>
  <mergeCells count="25">
    <mergeCell ref="B43:K43"/>
    <mergeCell ref="B40:C40"/>
    <mergeCell ref="B53:B61"/>
    <mergeCell ref="D2:H4"/>
    <mergeCell ref="D8:I8"/>
    <mergeCell ref="A7:B7"/>
    <mergeCell ref="B11:B12"/>
    <mergeCell ref="C11:C12"/>
    <mergeCell ref="D11:G11"/>
    <mergeCell ref="B62:B65"/>
    <mergeCell ref="B69:B72"/>
    <mergeCell ref="B66:B68"/>
    <mergeCell ref="B73:C73"/>
    <mergeCell ref="B10:K10"/>
    <mergeCell ref="H11:K11"/>
    <mergeCell ref="B13:B19"/>
    <mergeCell ref="B20:B28"/>
    <mergeCell ref="B29:B32"/>
    <mergeCell ref="B33:B35"/>
    <mergeCell ref="H44:K44"/>
    <mergeCell ref="B44:B45"/>
    <mergeCell ref="C44:C45"/>
    <mergeCell ref="D44:G44"/>
    <mergeCell ref="B36:B39"/>
    <mergeCell ref="B46:B5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60dcf66-70d4-4804-a939-069040a86b54">XN5ADEAY5PUT-1985371571-6556</_dlc_DocId>
    <TaxCatchAll xmlns="360dcf66-70d4-4804-a939-069040a86b54" xsi:nil="true"/>
    <lcf76f155ced4ddcb4097134ff3c332f xmlns="207ae48b-984c-4be6-870d-df842e147afd">
      <Terms xmlns="http://schemas.microsoft.com/office/infopath/2007/PartnerControls"/>
    </lcf76f155ced4ddcb4097134ff3c332f>
    <_dlc_DocIdUrl xmlns="360dcf66-70d4-4804-a939-069040a86b54">
      <Url>https://abrainc.sharepoint.com/sites/A08_ECONOMICO/_layouts/15/DocIdRedir.aspx?ID=XN5ADEAY5PUT-1985371571-6556</Url>
      <Description>XN5ADEAY5PUT-1985371571-6556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3910D4024C61488F8931FB0B393ABB" ma:contentTypeVersion="15" ma:contentTypeDescription="Crie um novo documento." ma:contentTypeScope="" ma:versionID="4ff746b8931319022b37b4be750d3765">
  <xsd:schema xmlns:xsd="http://www.w3.org/2001/XMLSchema" xmlns:xs="http://www.w3.org/2001/XMLSchema" xmlns:p="http://schemas.microsoft.com/office/2006/metadata/properties" xmlns:ns2="360dcf66-70d4-4804-a939-069040a86b54" xmlns:ns3="207ae48b-984c-4be6-870d-df842e147afd" targetNamespace="http://schemas.microsoft.com/office/2006/metadata/properties" ma:root="true" ma:fieldsID="06a7df81fec17e4f6c1d63071a0fbfe2" ns2:_="" ns3:_="">
    <xsd:import namespace="360dcf66-70d4-4804-a939-069040a86b54"/>
    <xsd:import namespace="207ae48b-984c-4be6-870d-df842e147af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0dcf66-70d4-4804-a939-069040a86b5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9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7bf0edb-8d2b-4847-a89f-122cfdf108b2}" ma:internalName="TaxCatchAll" ma:showField="CatchAllData" ma:web="360dcf66-70d4-4804-a939-069040a86b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ae48b-984c-4be6-870d-df842e147a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Marcações de imagem" ma:readOnly="false" ma:fieldId="{5cf76f15-5ced-4ddc-b409-7134ff3c332f}" ma:taxonomyMulti="true" ma:sspId="fa6aefd4-fb2b-47a6-a5a9-78f98f6f1b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DA7348-E8CE-4239-AB4A-BC9D1A72F2A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DDEAAEF-F83D-4FB2-AECF-024DE4EB1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C626D1-474E-4CA6-9A07-C20F53B2DB4C}">
  <ds:schemaRefs>
    <ds:schemaRef ds:uri="http://schemas.microsoft.com/office/2006/metadata/properties"/>
    <ds:schemaRef ds:uri="http://schemas.microsoft.com/office/infopath/2007/PartnerControls"/>
    <ds:schemaRef ds:uri="360dcf66-70d4-4804-a939-069040a86b54"/>
    <ds:schemaRef ds:uri="207ae48b-984c-4be6-870d-df842e147afd"/>
  </ds:schemaRefs>
</ds:datastoreItem>
</file>

<file path=customXml/itemProps4.xml><?xml version="1.0" encoding="utf-8"?>
<ds:datastoreItem xmlns:ds="http://schemas.openxmlformats.org/officeDocument/2006/customXml" ds:itemID="{6E677512-0BAC-4FAF-BE79-898E393A6D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0dcf66-70d4-4804-a939-069040a86b54"/>
    <ds:schemaRef ds:uri="207ae48b-984c-4be6-870d-df842e147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Unidade Contratadas</vt:lpstr>
      <vt:lpstr>Empréstimos</vt:lpstr>
      <vt:lpstr>Descontos</vt:lpstr>
      <vt:lpstr>Unidade Contratadas - UFs</vt:lpstr>
      <vt:lpstr>Descontos!Area_de_impressao</vt:lpstr>
      <vt:lpstr>Empréstimos!Area_de_impressao</vt:lpstr>
      <vt:lpstr>'Unidade Contratadas'!Area_de_impressao</vt:lpstr>
      <vt:lpstr>'Unidade Contratadas - UFs'!Area_de_impressao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Souza</dc:creator>
  <cp:lastModifiedBy>Bruno de Souza</cp:lastModifiedBy>
  <dcterms:created xsi:type="dcterms:W3CDTF">2022-07-01T14:34:18Z</dcterms:created>
  <dcterms:modified xsi:type="dcterms:W3CDTF">2023-06-27T21:29:02Z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0x010100813910D4024C61488F8931FB0B393ABB</vt:lpwstr>
  </property>
  <property fmtid="{D5CDD505-2E9C-101B-9397-08002B2CF9AE}" pid="3" name="_dlc_DocIdItemGuid">
    <vt:lpwstr>73f608f5-3dad-44ba-8403-6a6289ca5da9</vt:lpwstr>
  </property>
  <property fmtid="{D5CDD505-2E9C-101B-9397-08002B2CF9AE}" pid="4" name="MediaServiceImageTags">
    <vt:lpwstr/>
  </property>
</Properties>
</file>